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2022889\Documents\3 IFRS9 Applications\3 Templates\"/>
    </mc:Choice>
  </mc:AlternateContent>
  <bookViews>
    <workbookView xWindow="4284" yWindow="1080" windowWidth="23256" windowHeight="13176"/>
  </bookViews>
  <sheets>
    <sheet name="Application Summary" sheetId="11" r:id="rId1"/>
    <sheet name="IFRS9 Detail General" sheetId="10" r:id="rId2"/>
    <sheet name="IFRS9 Detail Simplified" sheetId="12" r:id="rId3"/>
    <sheet name="Recoveries" sheetId="13" r:id="rId4"/>
  </sheets>
  <calcPr calcId="162913"/>
</workbook>
</file>

<file path=xl/calcChain.xml><?xml version="1.0" encoding="utf-8"?>
<calcChain xmlns="http://schemas.openxmlformats.org/spreadsheetml/2006/main">
  <c r="G9" i="13" l="1"/>
  <c r="C7" i="12" l="1"/>
  <c r="C7" i="10"/>
  <c r="K9" i="13" l="1"/>
  <c r="D10" i="13"/>
  <c r="J10" i="13"/>
  <c r="K10" i="13" s="1"/>
  <c r="G10" i="13"/>
  <c r="F10" i="13"/>
  <c r="D3" i="13"/>
  <c r="D2" i="13"/>
  <c r="D25" i="13"/>
  <c r="D26" i="13" s="1"/>
  <c r="L20" i="13"/>
  <c r="J19" i="13"/>
  <c r="K19" i="13" s="1"/>
  <c r="F19" i="13"/>
  <c r="K18" i="13"/>
  <c r="J18" i="13"/>
  <c r="G18" i="13"/>
  <c r="J17" i="13"/>
  <c r="K17" i="13" s="1"/>
  <c r="J16" i="13"/>
  <c r="K16" i="13" s="1"/>
  <c r="J15" i="13"/>
  <c r="K15" i="13" s="1"/>
  <c r="J14" i="13"/>
  <c r="K14" i="13" s="1"/>
  <c r="J13" i="13"/>
  <c r="K13" i="13" s="1"/>
  <c r="E12" i="13"/>
  <c r="J11" i="13"/>
  <c r="D11" i="13"/>
  <c r="J9" i="13"/>
  <c r="F9" i="13"/>
  <c r="J12" i="13" l="1"/>
  <c r="K12" i="13" s="1"/>
  <c r="E20" i="13"/>
  <c r="F11" i="13"/>
  <c r="K11" i="13"/>
  <c r="D12" i="13"/>
  <c r="F12" i="13" l="1"/>
  <c r="H9" i="13"/>
  <c r="K20" i="13"/>
  <c r="G11" i="13"/>
  <c r="D13" i="13"/>
  <c r="J20" i="13"/>
  <c r="H10" i="13" l="1"/>
  <c r="F13" i="13"/>
  <c r="D14" i="13"/>
  <c r="G12" i="13"/>
  <c r="H11" i="13" l="1"/>
  <c r="F14" i="13"/>
  <c r="G13" i="13"/>
  <c r="D15" i="13"/>
  <c r="H12" i="13" l="1"/>
  <c r="F15" i="13"/>
  <c r="G14" i="13"/>
  <c r="D16" i="13"/>
  <c r="H13" i="13" l="1"/>
  <c r="F16" i="13"/>
  <c r="G15" i="13"/>
  <c r="D17" i="13"/>
  <c r="H16" i="13" l="1"/>
  <c r="H14" i="13"/>
  <c r="D18" i="13"/>
  <c r="H15" i="13" s="1"/>
  <c r="F17" i="13"/>
  <c r="G16" i="13"/>
  <c r="F18" i="13" l="1"/>
  <c r="G17" i="13"/>
  <c r="D20" i="13"/>
  <c r="AI100" i="12" l="1"/>
  <c r="AH100" i="12"/>
  <c r="AG100" i="12"/>
  <c r="AI99" i="12"/>
  <c r="AH99" i="12"/>
  <c r="AG99" i="12"/>
  <c r="AM99" i="12" s="1"/>
  <c r="AI98" i="12"/>
  <c r="AH98" i="12"/>
  <c r="AN98" i="12" s="1"/>
  <c r="AG98" i="12"/>
  <c r="AI97" i="12"/>
  <c r="AK97" i="12" s="1"/>
  <c r="AH97" i="12"/>
  <c r="AG97" i="12"/>
  <c r="AM97" i="12" s="1"/>
  <c r="AI96" i="12"/>
  <c r="AK96" i="12" s="1"/>
  <c r="AQ96" i="12" s="1"/>
  <c r="AH96" i="12"/>
  <c r="AN96" i="12" s="1"/>
  <c r="AG96" i="12"/>
  <c r="AI95" i="12"/>
  <c r="AH95" i="12"/>
  <c r="AG95" i="12"/>
  <c r="AM95" i="12" s="1"/>
  <c r="AI94" i="12"/>
  <c r="AH94" i="12"/>
  <c r="AN94" i="12" s="1"/>
  <c r="AG94" i="12"/>
  <c r="AI93" i="12"/>
  <c r="AH93" i="12"/>
  <c r="AG93" i="12"/>
  <c r="AM93" i="12" s="1"/>
  <c r="AI92" i="12"/>
  <c r="AK92" i="12" s="1"/>
  <c r="AH92" i="12"/>
  <c r="AG92" i="12"/>
  <c r="AI91" i="12"/>
  <c r="AH91" i="12"/>
  <c r="AG91" i="12"/>
  <c r="AH114" i="12"/>
  <c r="AG114" i="12"/>
  <c r="AB114" i="12"/>
  <c r="AA114" i="12"/>
  <c r="V114" i="12"/>
  <c r="U114" i="12"/>
  <c r="AI113" i="12"/>
  <c r="AJ113" i="12" s="1"/>
  <c r="AC113" i="12"/>
  <c r="AE113" i="12" s="1"/>
  <c r="W113" i="12"/>
  <c r="Y113" i="12" s="1"/>
  <c r="AJ112" i="12"/>
  <c r="AI112" i="12"/>
  <c r="AK112" i="12" s="1"/>
  <c r="AC112" i="12"/>
  <c r="AD112" i="12" s="1"/>
  <c r="W112" i="12"/>
  <c r="AI111" i="12"/>
  <c r="AK111" i="12" s="1"/>
  <c r="AC111" i="12"/>
  <c r="AD111" i="12" s="1"/>
  <c r="W111" i="12"/>
  <c r="X111" i="12" s="1"/>
  <c r="AI110" i="12"/>
  <c r="AC110" i="12"/>
  <c r="AE110" i="12" s="1"/>
  <c r="W110" i="12"/>
  <c r="Y110" i="12" s="1"/>
  <c r="AI109" i="12"/>
  <c r="AJ109" i="12" s="1"/>
  <c r="AC109" i="12"/>
  <c r="W109" i="12"/>
  <c r="Y109" i="12" s="1"/>
  <c r="AI108" i="12"/>
  <c r="AJ108" i="12" s="1"/>
  <c r="AC108" i="12"/>
  <c r="AE108" i="12" s="1"/>
  <c r="X108" i="12"/>
  <c r="W108" i="12"/>
  <c r="Y108" i="12" s="1"/>
  <c r="AI107" i="12"/>
  <c r="AK107" i="12" s="1"/>
  <c r="AC107" i="12"/>
  <c r="AE107" i="12" s="1"/>
  <c r="W107" i="12"/>
  <c r="X107" i="12" s="1"/>
  <c r="AI106" i="12"/>
  <c r="AK106" i="12" s="1"/>
  <c r="AC106" i="12"/>
  <c r="W106" i="12"/>
  <c r="AI105" i="12"/>
  <c r="AK105" i="12" s="1"/>
  <c r="AC105" i="12"/>
  <c r="AE105" i="12" s="1"/>
  <c r="W105" i="12"/>
  <c r="Y105" i="12" s="1"/>
  <c r="AJ104" i="12"/>
  <c r="AI104" i="12"/>
  <c r="AK104" i="12" s="1"/>
  <c r="AE104" i="12"/>
  <c r="AC104" i="12"/>
  <c r="AD104" i="12" s="1"/>
  <c r="W104" i="12"/>
  <c r="P111" i="12"/>
  <c r="S111" i="12" s="1"/>
  <c r="R100" i="12"/>
  <c r="R99" i="12"/>
  <c r="R98" i="12"/>
  <c r="R97" i="12"/>
  <c r="R96" i="12"/>
  <c r="R95" i="12"/>
  <c r="R94" i="12"/>
  <c r="R93" i="12"/>
  <c r="R91" i="12"/>
  <c r="S15" i="12"/>
  <c r="P23" i="12"/>
  <c r="S23" i="12" s="1"/>
  <c r="P35" i="12"/>
  <c r="S35" i="12" s="1"/>
  <c r="P48" i="12"/>
  <c r="S48" i="12" s="1"/>
  <c r="P60" i="12"/>
  <c r="S60" i="12" s="1"/>
  <c r="AK123" i="12"/>
  <c r="AK126" i="12" s="1"/>
  <c r="AG123" i="12"/>
  <c r="AG126" i="12" s="1"/>
  <c r="AE123" i="12"/>
  <c r="AE126" i="12" s="1"/>
  <c r="AA123" i="12"/>
  <c r="AA126" i="12" s="1"/>
  <c r="Y123" i="12"/>
  <c r="Y126" i="12" s="1"/>
  <c r="U123" i="12"/>
  <c r="U126" i="12" s="1"/>
  <c r="J123" i="12"/>
  <c r="J126" i="12" s="1"/>
  <c r="AQ122" i="12"/>
  <c r="AM122" i="12"/>
  <c r="AI122" i="12"/>
  <c r="AJ122" i="12" s="1"/>
  <c r="AH122" i="12"/>
  <c r="AC122" i="12"/>
  <c r="AD122" i="12" s="1"/>
  <c r="AB122" i="12"/>
  <c r="W122" i="12"/>
  <c r="V122" i="12"/>
  <c r="R122" i="12"/>
  <c r="N122" i="12"/>
  <c r="P122" i="12" s="1"/>
  <c r="M122" i="12"/>
  <c r="AQ121" i="12"/>
  <c r="AM121" i="12"/>
  <c r="AI121" i="12"/>
  <c r="AH121" i="12"/>
  <c r="AC121" i="12"/>
  <c r="AD121" i="12" s="1"/>
  <c r="AB121" i="12"/>
  <c r="W121" i="12"/>
  <c r="X121" i="12" s="1"/>
  <c r="V121" i="12"/>
  <c r="R121" i="12"/>
  <c r="N121" i="12"/>
  <c r="P121" i="12" s="1"/>
  <c r="M121" i="12"/>
  <c r="AQ120" i="12"/>
  <c r="AM120" i="12"/>
  <c r="AI120" i="12"/>
  <c r="AJ120" i="12" s="1"/>
  <c r="AH120" i="12"/>
  <c r="AC120" i="12"/>
  <c r="AD120" i="12" s="1"/>
  <c r="AB120" i="12"/>
  <c r="AQ119" i="12"/>
  <c r="AM119" i="12"/>
  <c r="AI119" i="12"/>
  <c r="AJ119" i="12" s="1"/>
  <c r="AH119" i="12"/>
  <c r="AB119" i="12"/>
  <c r="W119" i="12"/>
  <c r="V119" i="12"/>
  <c r="N119" i="12"/>
  <c r="P119" i="12" s="1"/>
  <c r="AQ118" i="12"/>
  <c r="AM118" i="12"/>
  <c r="AI118" i="12"/>
  <c r="AJ118" i="12" s="1"/>
  <c r="AH118" i="12"/>
  <c r="AC118" i="12"/>
  <c r="AD118" i="12" s="1"/>
  <c r="AB118" i="12"/>
  <c r="W118" i="12"/>
  <c r="V118" i="12"/>
  <c r="N118" i="12"/>
  <c r="P118" i="12" s="1"/>
  <c r="M118" i="12"/>
  <c r="AQ117" i="12"/>
  <c r="AM117" i="12"/>
  <c r="AI117" i="12"/>
  <c r="AH117" i="12"/>
  <c r="AC117" i="12"/>
  <c r="AD117" i="12" s="1"/>
  <c r="AB117" i="12"/>
  <c r="W117" i="12"/>
  <c r="X117" i="12" s="1"/>
  <c r="V117" i="12"/>
  <c r="R117" i="12"/>
  <c r="N117" i="12"/>
  <c r="P117" i="12" s="1"/>
  <c r="M117" i="12"/>
  <c r="L114" i="12"/>
  <c r="K114" i="12"/>
  <c r="J114" i="12"/>
  <c r="AN113" i="12"/>
  <c r="AM113" i="12"/>
  <c r="N113" i="12"/>
  <c r="P113" i="12" s="1"/>
  <c r="S113" i="12" s="1"/>
  <c r="M113" i="12"/>
  <c r="AN112" i="12"/>
  <c r="AM112" i="12"/>
  <c r="N112" i="12"/>
  <c r="P112" i="12" s="1"/>
  <c r="S112" i="12" s="1"/>
  <c r="M112" i="12"/>
  <c r="AN111" i="12"/>
  <c r="AM111" i="12"/>
  <c r="N111" i="12"/>
  <c r="M111" i="12"/>
  <c r="AN110" i="12"/>
  <c r="AM110" i="12"/>
  <c r="N110" i="12"/>
  <c r="P110" i="12" s="1"/>
  <c r="S110" i="12" s="1"/>
  <c r="M110" i="12"/>
  <c r="AN109" i="12"/>
  <c r="AM109" i="12"/>
  <c r="N109" i="12"/>
  <c r="P109" i="12" s="1"/>
  <c r="S109" i="12" s="1"/>
  <c r="M109" i="12"/>
  <c r="AN108" i="12"/>
  <c r="AM108" i="12"/>
  <c r="N108" i="12"/>
  <c r="P108" i="12" s="1"/>
  <c r="S108" i="12" s="1"/>
  <c r="M108" i="12"/>
  <c r="AN107" i="12"/>
  <c r="AM107" i="12"/>
  <c r="N107" i="12"/>
  <c r="P107" i="12" s="1"/>
  <c r="S107" i="12" s="1"/>
  <c r="M107" i="12"/>
  <c r="AN106" i="12"/>
  <c r="AM106" i="12"/>
  <c r="N106" i="12"/>
  <c r="P106" i="12" s="1"/>
  <c r="S106" i="12" s="1"/>
  <c r="M106" i="12"/>
  <c r="AN105" i="12"/>
  <c r="AM105" i="12"/>
  <c r="N105" i="12"/>
  <c r="P105" i="12" s="1"/>
  <c r="S105" i="12" s="1"/>
  <c r="M105" i="12"/>
  <c r="AN104" i="12"/>
  <c r="AM104" i="12"/>
  <c r="N104" i="12"/>
  <c r="P104" i="12" s="1"/>
  <c r="S104" i="12" s="1"/>
  <c r="M104" i="12"/>
  <c r="AE101" i="12"/>
  <c r="AD101" i="12"/>
  <c r="AC101" i="12"/>
  <c r="AB101" i="12"/>
  <c r="AA101" i="12"/>
  <c r="Y101" i="12"/>
  <c r="X101" i="12"/>
  <c r="W101" i="12"/>
  <c r="V101" i="12"/>
  <c r="U101" i="12"/>
  <c r="L101" i="12"/>
  <c r="J101" i="12"/>
  <c r="AN100" i="12"/>
  <c r="N100" i="12"/>
  <c r="P100" i="12" s="1"/>
  <c r="S100" i="12" s="1"/>
  <c r="M100" i="12"/>
  <c r="AN99" i="12"/>
  <c r="N99" i="12"/>
  <c r="P99" i="12" s="1"/>
  <c r="S99" i="12" s="1"/>
  <c r="M99" i="12"/>
  <c r="AM98" i="12"/>
  <c r="N98" i="12"/>
  <c r="P98" i="12" s="1"/>
  <c r="S98" i="12" s="1"/>
  <c r="M98" i="12"/>
  <c r="AN97" i="12"/>
  <c r="N97" i="12"/>
  <c r="P97" i="12" s="1"/>
  <c r="S97" i="12" s="1"/>
  <c r="M97" i="12"/>
  <c r="N96" i="12"/>
  <c r="P96" i="12" s="1"/>
  <c r="S96" i="12" s="1"/>
  <c r="M96" i="12"/>
  <c r="AN95" i="12"/>
  <c r="N95" i="12"/>
  <c r="P95" i="12" s="1"/>
  <c r="S95" i="12" s="1"/>
  <c r="M95" i="12"/>
  <c r="N94" i="12"/>
  <c r="P94" i="12" s="1"/>
  <c r="S94" i="12" s="1"/>
  <c r="M94" i="12"/>
  <c r="AN93" i="12"/>
  <c r="N93" i="12"/>
  <c r="P93" i="12" s="1"/>
  <c r="S93" i="12" s="1"/>
  <c r="M93" i="12"/>
  <c r="M92" i="12"/>
  <c r="AN91" i="12"/>
  <c r="N91" i="12"/>
  <c r="P91" i="12" s="1"/>
  <c r="S91" i="12" s="1"/>
  <c r="M91" i="12"/>
  <c r="L88" i="12"/>
  <c r="AI87" i="12"/>
  <c r="AK87" i="12" s="1"/>
  <c r="AH87" i="12"/>
  <c r="AG87" i="12"/>
  <c r="AJ87" i="12" s="1"/>
  <c r="AC87" i="12"/>
  <c r="AE87" i="12" s="1"/>
  <c r="AB87" i="12"/>
  <c r="AA87" i="12"/>
  <c r="W87" i="12"/>
  <c r="V87" i="12"/>
  <c r="U87" i="12"/>
  <c r="R87" i="12"/>
  <c r="N87" i="12"/>
  <c r="P87" i="12" s="1"/>
  <c r="S87" i="12" s="1"/>
  <c r="M87" i="12"/>
  <c r="AI86" i="12"/>
  <c r="AK86" i="12" s="1"/>
  <c r="AH86" i="12"/>
  <c r="AG86" i="12"/>
  <c r="AJ86" i="12" s="1"/>
  <c r="AC86" i="12"/>
  <c r="AB86" i="12"/>
  <c r="AA86" i="12"/>
  <c r="X86" i="12"/>
  <c r="W86" i="12"/>
  <c r="Y86" i="12" s="1"/>
  <c r="V86" i="12"/>
  <c r="U86" i="12"/>
  <c r="R86" i="12"/>
  <c r="N86" i="12"/>
  <c r="P86" i="12" s="1"/>
  <c r="S86" i="12" s="1"/>
  <c r="M86" i="12"/>
  <c r="AI85" i="12"/>
  <c r="AK85" i="12" s="1"/>
  <c r="AH85" i="12"/>
  <c r="AG85" i="12"/>
  <c r="AC85" i="12"/>
  <c r="AE85" i="12" s="1"/>
  <c r="AB85" i="12"/>
  <c r="AA85" i="12"/>
  <c r="AD85" i="12" s="1"/>
  <c r="W85" i="12"/>
  <c r="Y85" i="12" s="1"/>
  <c r="V85" i="12"/>
  <c r="U85" i="12"/>
  <c r="R85" i="12"/>
  <c r="N85" i="12"/>
  <c r="P85" i="12" s="1"/>
  <c r="S85" i="12" s="1"/>
  <c r="M85" i="12"/>
  <c r="AI84" i="12"/>
  <c r="AK84" i="12" s="1"/>
  <c r="AH84" i="12"/>
  <c r="AG84" i="12"/>
  <c r="AJ84" i="12" s="1"/>
  <c r="AE84" i="12"/>
  <c r="AC84" i="12"/>
  <c r="AB84" i="12"/>
  <c r="AA84" i="12"/>
  <c r="W84" i="12"/>
  <c r="Y84" i="12" s="1"/>
  <c r="V84" i="12"/>
  <c r="U84" i="12"/>
  <c r="X84" i="12" s="1"/>
  <c r="R84" i="12"/>
  <c r="N84" i="12"/>
  <c r="P84" i="12" s="1"/>
  <c r="S84" i="12" s="1"/>
  <c r="M84" i="12"/>
  <c r="AI83" i="12"/>
  <c r="AK83" i="12" s="1"/>
  <c r="AH83" i="12"/>
  <c r="AG83" i="12"/>
  <c r="AC83" i="12"/>
  <c r="AB83" i="12"/>
  <c r="AA83" i="12"/>
  <c r="W83" i="12"/>
  <c r="V83" i="12"/>
  <c r="U83" i="12"/>
  <c r="R83" i="12"/>
  <c r="N83" i="12"/>
  <c r="P83" i="12" s="1"/>
  <c r="S83" i="12" s="1"/>
  <c r="M83" i="12"/>
  <c r="AI82" i="12"/>
  <c r="AK82" i="12" s="1"/>
  <c r="AH82" i="12"/>
  <c r="AG82" i="12"/>
  <c r="AC82" i="12"/>
  <c r="AE82" i="12" s="1"/>
  <c r="AB82" i="12"/>
  <c r="AA82" i="12"/>
  <c r="W82" i="12"/>
  <c r="Y82" i="12" s="1"/>
  <c r="V82" i="12"/>
  <c r="U82" i="12"/>
  <c r="X82" i="12" s="1"/>
  <c r="R82" i="12"/>
  <c r="N82" i="12"/>
  <c r="P82" i="12" s="1"/>
  <c r="S82" i="12" s="1"/>
  <c r="M82" i="12"/>
  <c r="AI81" i="12"/>
  <c r="AK81" i="12" s="1"/>
  <c r="AH81" i="12"/>
  <c r="AG81" i="12"/>
  <c r="AC81" i="12"/>
  <c r="AB81" i="12"/>
  <c r="AA81" i="12"/>
  <c r="W81" i="12"/>
  <c r="V81" i="12"/>
  <c r="U81" i="12"/>
  <c r="R81" i="12"/>
  <c r="N81" i="12"/>
  <c r="P81" i="12" s="1"/>
  <c r="S81" i="12" s="1"/>
  <c r="M81" i="12"/>
  <c r="AI80" i="12"/>
  <c r="AK80" i="12" s="1"/>
  <c r="AH80" i="12"/>
  <c r="AG80" i="12"/>
  <c r="AJ80" i="12" s="1"/>
  <c r="AC80" i="12"/>
  <c r="AB80" i="12"/>
  <c r="AA80" i="12"/>
  <c r="W80" i="12"/>
  <c r="Y80" i="12" s="1"/>
  <c r="V80" i="12"/>
  <c r="U80" i="12"/>
  <c r="R80" i="12"/>
  <c r="N80" i="12"/>
  <c r="P80" i="12" s="1"/>
  <c r="S80" i="12" s="1"/>
  <c r="M80" i="12"/>
  <c r="AI79" i="12"/>
  <c r="AK79" i="12" s="1"/>
  <c r="AH79" i="12"/>
  <c r="AG79" i="12"/>
  <c r="AC79" i="12"/>
  <c r="AE79" i="12" s="1"/>
  <c r="AB79" i="12"/>
  <c r="AA79" i="12"/>
  <c r="W79" i="12"/>
  <c r="V79" i="12"/>
  <c r="U79" i="12"/>
  <c r="R79" i="12"/>
  <c r="N79" i="12"/>
  <c r="P79" i="12" s="1"/>
  <c r="S79" i="12" s="1"/>
  <c r="M79" i="12"/>
  <c r="AI78" i="12"/>
  <c r="AK78" i="12" s="1"/>
  <c r="AH78" i="12"/>
  <c r="AG78" i="12"/>
  <c r="AC78" i="12"/>
  <c r="AE78" i="12" s="1"/>
  <c r="AB78" i="12"/>
  <c r="AA78" i="12"/>
  <c r="Y78" i="12"/>
  <c r="W78" i="12"/>
  <c r="V78" i="12"/>
  <c r="U78" i="12"/>
  <c r="R78" i="12"/>
  <c r="N78" i="12"/>
  <c r="P78" i="12" s="1"/>
  <c r="S78" i="12" s="1"/>
  <c r="M78" i="12"/>
  <c r="AI77" i="12"/>
  <c r="AH77" i="12"/>
  <c r="AG77" i="12"/>
  <c r="AC77" i="12"/>
  <c r="AE77" i="12" s="1"/>
  <c r="AB77" i="12"/>
  <c r="AA77" i="12"/>
  <c r="W77" i="12"/>
  <c r="Y77" i="12" s="1"/>
  <c r="V77" i="12"/>
  <c r="U77" i="12"/>
  <c r="R77" i="12"/>
  <c r="N77" i="12"/>
  <c r="P77" i="12" s="1"/>
  <c r="S77" i="12" s="1"/>
  <c r="M77" i="12"/>
  <c r="AI76" i="12"/>
  <c r="AK76" i="12" s="1"/>
  <c r="AH76" i="12"/>
  <c r="AG76" i="12"/>
  <c r="AC76" i="12"/>
  <c r="AE76" i="12" s="1"/>
  <c r="AB76" i="12"/>
  <c r="AA76" i="12"/>
  <c r="W76" i="12"/>
  <c r="Y76" i="12" s="1"/>
  <c r="V76" i="12"/>
  <c r="U76" i="12"/>
  <c r="R76" i="12"/>
  <c r="N76" i="12"/>
  <c r="P76" i="12" s="1"/>
  <c r="S76" i="12" s="1"/>
  <c r="M76" i="12"/>
  <c r="AI75" i="12"/>
  <c r="AK75" i="12" s="1"/>
  <c r="AH75" i="12"/>
  <c r="AG75" i="12"/>
  <c r="AC75" i="12"/>
  <c r="AE75" i="12" s="1"/>
  <c r="AB75" i="12"/>
  <c r="AA75" i="12"/>
  <c r="AD75" i="12" s="1"/>
  <c r="W75" i="12"/>
  <c r="Y75" i="12" s="1"/>
  <c r="V75" i="12"/>
  <c r="U75" i="12"/>
  <c r="R75" i="12"/>
  <c r="N75" i="12"/>
  <c r="P75" i="12" s="1"/>
  <c r="S75" i="12" s="1"/>
  <c r="M75" i="12"/>
  <c r="AI74" i="12"/>
  <c r="AK74" i="12" s="1"/>
  <c r="AH74" i="12"/>
  <c r="AG74" i="12"/>
  <c r="AJ74" i="12" s="1"/>
  <c r="AE74" i="12"/>
  <c r="AC74" i="12"/>
  <c r="AB74" i="12"/>
  <c r="AA74" i="12"/>
  <c r="Y74" i="12"/>
  <c r="AQ74" i="12" s="1"/>
  <c r="W74" i="12"/>
  <c r="AO74" i="12" s="1"/>
  <c r="V74" i="12"/>
  <c r="AN74" i="12" s="1"/>
  <c r="U74" i="12"/>
  <c r="AM74" i="12" s="1"/>
  <c r="R74" i="12"/>
  <c r="N74" i="12"/>
  <c r="P74" i="12" s="1"/>
  <c r="S74" i="12" s="1"/>
  <c r="M74" i="12"/>
  <c r="AI73" i="12"/>
  <c r="AK73" i="12" s="1"/>
  <c r="AH73" i="12"/>
  <c r="AG73" i="12"/>
  <c r="AC73" i="12"/>
  <c r="AE73" i="12" s="1"/>
  <c r="AB73" i="12"/>
  <c r="AA73" i="12"/>
  <c r="W73" i="12"/>
  <c r="V73" i="12"/>
  <c r="U73" i="12"/>
  <c r="R73" i="12"/>
  <c r="N73" i="12"/>
  <c r="P73" i="12" s="1"/>
  <c r="S73" i="12" s="1"/>
  <c r="M73" i="12"/>
  <c r="AI72" i="12"/>
  <c r="AK72" i="12" s="1"/>
  <c r="AH72" i="12"/>
  <c r="AG72" i="12"/>
  <c r="AJ72" i="12" s="1"/>
  <c r="AC72" i="12"/>
  <c r="AB72" i="12"/>
  <c r="AA72" i="12"/>
  <c r="W72" i="12"/>
  <c r="Y72" i="12" s="1"/>
  <c r="V72" i="12"/>
  <c r="U72" i="12"/>
  <c r="R72" i="12"/>
  <c r="N72" i="12"/>
  <c r="P72" i="12" s="1"/>
  <c r="S72" i="12" s="1"/>
  <c r="M72" i="12"/>
  <c r="AI71" i="12"/>
  <c r="AH71" i="12"/>
  <c r="AG71" i="12"/>
  <c r="AC71" i="12"/>
  <c r="AB71" i="12"/>
  <c r="AA71" i="12"/>
  <c r="W71" i="12"/>
  <c r="Y71" i="12" s="1"/>
  <c r="V71" i="12"/>
  <c r="U71" i="12"/>
  <c r="R71" i="12"/>
  <c r="N71" i="12"/>
  <c r="P71" i="12" s="1"/>
  <c r="S71" i="12" s="1"/>
  <c r="M71" i="12"/>
  <c r="AJ70" i="12"/>
  <c r="AI70" i="12"/>
  <c r="AK70" i="12" s="1"/>
  <c r="AH70" i="12"/>
  <c r="AG70" i="12"/>
  <c r="AE70" i="12"/>
  <c r="AC70" i="12"/>
  <c r="AB70" i="12"/>
  <c r="AA70" i="12"/>
  <c r="Y70" i="12"/>
  <c r="W70" i="12"/>
  <c r="AO70" i="12" s="1"/>
  <c r="V70" i="12"/>
  <c r="AN70" i="12" s="1"/>
  <c r="U70" i="12"/>
  <c r="R70" i="12"/>
  <c r="N70" i="12"/>
  <c r="P70" i="12" s="1"/>
  <c r="S70" i="12" s="1"/>
  <c r="M70" i="12"/>
  <c r="AI69" i="12"/>
  <c r="AK69" i="12" s="1"/>
  <c r="AH69" i="12"/>
  <c r="AG69" i="12"/>
  <c r="AC69" i="12"/>
  <c r="AE69" i="12" s="1"/>
  <c r="AB69" i="12"/>
  <c r="AA69" i="12"/>
  <c r="AM69" i="12" s="1"/>
  <c r="W69" i="12"/>
  <c r="V69" i="12"/>
  <c r="U69" i="12"/>
  <c r="R69" i="12"/>
  <c r="N69" i="12"/>
  <c r="P69" i="12" s="1"/>
  <c r="S69" i="12" s="1"/>
  <c r="M69" i="12"/>
  <c r="AI68" i="12"/>
  <c r="AK68" i="12" s="1"/>
  <c r="AH68" i="12"/>
  <c r="AG68" i="12"/>
  <c r="AC68" i="12"/>
  <c r="AB68" i="12"/>
  <c r="AA68" i="12"/>
  <c r="W68" i="12"/>
  <c r="Y68" i="12" s="1"/>
  <c r="V68" i="12"/>
  <c r="U68" i="12"/>
  <c r="R68" i="12"/>
  <c r="N68" i="12"/>
  <c r="P68" i="12" s="1"/>
  <c r="S68" i="12" s="1"/>
  <c r="M68" i="12"/>
  <c r="AI67" i="12"/>
  <c r="AH67" i="12"/>
  <c r="AG67" i="12"/>
  <c r="AC67" i="12"/>
  <c r="AD67" i="12" s="1"/>
  <c r="AB67" i="12"/>
  <c r="AA67" i="12"/>
  <c r="W67" i="12"/>
  <c r="Y67" i="12" s="1"/>
  <c r="V67" i="12"/>
  <c r="AN67" i="12" s="1"/>
  <c r="U67" i="12"/>
  <c r="R67" i="12"/>
  <c r="N67" i="12"/>
  <c r="P67" i="12" s="1"/>
  <c r="S67" i="12" s="1"/>
  <c r="M67" i="12"/>
  <c r="AI66" i="12"/>
  <c r="AK66" i="12" s="1"/>
  <c r="AH66" i="12"/>
  <c r="AG66" i="12"/>
  <c r="AC66" i="12"/>
  <c r="AE66" i="12" s="1"/>
  <c r="AB66" i="12"/>
  <c r="AA66" i="12"/>
  <c r="W66" i="12"/>
  <c r="V66" i="12"/>
  <c r="U66" i="12"/>
  <c r="R66" i="12"/>
  <c r="N66" i="12"/>
  <c r="P66" i="12" s="1"/>
  <c r="S66" i="12" s="1"/>
  <c r="M66" i="12"/>
  <c r="AI65" i="12"/>
  <c r="AK65" i="12" s="1"/>
  <c r="AH65" i="12"/>
  <c r="AG65" i="12"/>
  <c r="AC65" i="12"/>
  <c r="AE65" i="12" s="1"/>
  <c r="AB65" i="12"/>
  <c r="AA65" i="12"/>
  <c r="W65" i="12"/>
  <c r="V65" i="12"/>
  <c r="AN65" i="12" s="1"/>
  <c r="U65" i="12"/>
  <c r="R65" i="12"/>
  <c r="N65" i="12"/>
  <c r="P65" i="12" s="1"/>
  <c r="S65" i="12" s="1"/>
  <c r="M65" i="12"/>
  <c r="AI64" i="12"/>
  <c r="AK64" i="12" s="1"/>
  <c r="AH64" i="12"/>
  <c r="AG64" i="12"/>
  <c r="AJ64" i="12" s="1"/>
  <c r="AC64" i="12"/>
  <c r="AB64" i="12"/>
  <c r="AA64" i="12"/>
  <c r="W64" i="12"/>
  <c r="Y64" i="12" s="1"/>
  <c r="V64" i="12"/>
  <c r="U64" i="12"/>
  <c r="R64" i="12"/>
  <c r="N64" i="12"/>
  <c r="P64" i="12" s="1"/>
  <c r="S64" i="12" s="1"/>
  <c r="M64" i="12"/>
  <c r="AI63" i="12"/>
  <c r="AH63" i="12"/>
  <c r="AG63" i="12"/>
  <c r="AC63" i="12"/>
  <c r="AB63" i="12"/>
  <c r="AA63" i="12"/>
  <c r="W63" i="12"/>
  <c r="Y63" i="12" s="1"/>
  <c r="V63" i="12"/>
  <c r="AN63" i="12" s="1"/>
  <c r="U63" i="12"/>
  <c r="R63" i="12"/>
  <c r="N63" i="12"/>
  <c r="P63" i="12" s="1"/>
  <c r="S63" i="12" s="1"/>
  <c r="M63" i="12"/>
  <c r="AI62" i="12"/>
  <c r="AK62" i="12" s="1"/>
  <c r="AH62" i="12"/>
  <c r="AG62" i="12"/>
  <c r="AJ62" i="12" s="1"/>
  <c r="AC62" i="12"/>
  <c r="AE62" i="12" s="1"/>
  <c r="AB62" i="12"/>
  <c r="AA62" i="12"/>
  <c r="W62" i="12"/>
  <c r="AO62" i="12" s="1"/>
  <c r="V62" i="12"/>
  <c r="AN62" i="12" s="1"/>
  <c r="U62" i="12"/>
  <c r="AM62" i="12" s="1"/>
  <c r="R62" i="12"/>
  <c r="N62" i="12"/>
  <c r="P62" i="12" s="1"/>
  <c r="S62" i="12" s="1"/>
  <c r="M62" i="12"/>
  <c r="AI61" i="12"/>
  <c r="AK61" i="12" s="1"/>
  <c r="AH61" i="12"/>
  <c r="AG61" i="12"/>
  <c r="AC61" i="12"/>
  <c r="AE61" i="12" s="1"/>
  <c r="AB61" i="12"/>
  <c r="AA61" i="12"/>
  <c r="W61" i="12"/>
  <c r="V61" i="12"/>
  <c r="U61" i="12"/>
  <c r="R61" i="12"/>
  <c r="N61" i="12"/>
  <c r="P61" i="12" s="1"/>
  <c r="S61" i="12" s="1"/>
  <c r="M61" i="12"/>
  <c r="AI60" i="12"/>
  <c r="AK60" i="12" s="1"/>
  <c r="AH60" i="12"/>
  <c r="AG60" i="12"/>
  <c r="AC60" i="12"/>
  <c r="AB60" i="12"/>
  <c r="AA60" i="12"/>
  <c r="W60" i="12"/>
  <c r="Y60" i="12" s="1"/>
  <c r="V60" i="12"/>
  <c r="U60" i="12"/>
  <c r="R60" i="12"/>
  <c r="N60" i="12"/>
  <c r="M60" i="12"/>
  <c r="AN59" i="12"/>
  <c r="AI59" i="12"/>
  <c r="AH59" i="12"/>
  <c r="AG59" i="12"/>
  <c r="AD59" i="12"/>
  <c r="AC59" i="12"/>
  <c r="AB59" i="12"/>
  <c r="AA59" i="12"/>
  <c r="Y59" i="12"/>
  <c r="W59" i="12"/>
  <c r="V59" i="12"/>
  <c r="U59" i="12"/>
  <c r="R59" i="12"/>
  <c r="N59" i="12"/>
  <c r="P59" i="12" s="1"/>
  <c r="S59" i="12" s="1"/>
  <c r="M59" i="12"/>
  <c r="AI58" i="12"/>
  <c r="AH58" i="12"/>
  <c r="AG58" i="12"/>
  <c r="AC58" i="12"/>
  <c r="AE58" i="12" s="1"/>
  <c r="AB58" i="12"/>
  <c r="AA58" i="12"/>
  <c r="W58" i="12"/>
  <c r="V58" i="12"/>
  <c r="U58" i="12"/>
  <c r="R58" i="12"/>
  <c r="N58" i="12"/>
  <c r="P58" i="12" s="1"/>
  <c r="S58" i="12" s="1"/>
  <c r="M58" i="12"/>
  <c r="AI57" i="12"/>
  <c r="AK57" i="12" s="1"/>
  <c r="AH57" i="12"/>
  <c r="AG57" i="12"/>
  <c r="AC57" i="12"/>
  <c r="AE57" i="12" s="1"/>
  <c r="AB57" i="12"/>
  <c r="AA57" i="12"/>
  <c r="W57" i="12"/>
  <c r="V57" i="12"/>
  <c r="U57" i="12"/>
  <c r="R57" i="12"/>
  <c r="N57" i="12"/>
  <c r="P57" i="12" s="1"/>
  <c r="S57" i="12" s="1"/>
  <c r="M57" i="12"/>
  <c r="AI56" i="12"/>
  <c r="AK56" i="12" s="1"/>
  <c r="AH56" i="12"/>
  <c r="AG56" i="12"/>
  <c r="AC56" i="12"/>
  <c r="AB56" i="12"/>
  <c r="AA56" i="12"/>
  <c r="W56" i="12"/>
  <c r="Y56" i="12" s="1"/>
  <c r="V56" i="12"/>
  <c r="U56" i="12"/>
  <c r="R56" i="12"/>
  <c r="N56" i="12"/>
  <c r="P56" i="12" s="1"/>
  <c r="S56" i="12" s="1"/>
  <c r="M56" i="12"/>
  <c r="AI55" i="12"/>
  <c r="AH55" i="12"/>
  <c r="AG55" i="12"/>
  <c r="AC55" i="12"/>
  <c r="AD55" i="12" s="1"/>
  <c r="AB55" i="12"/>
  <c r="AA55" i="12"/>
  <c r="W55" i="12"/>
  <c r="Y55" i="12" s="1"/>
  <c r="V55" i="12"/>
  <c r="AN55" i="12" s="1"/>
  <c r="U55" i="12"/>
  <c r="R55" i="12"/>
  <c r="N55" i="12"/>
  <c r="P55" i="12" s="1"/>
  <c r="S55" i="12" s="1"/>
  <c r="M55" i="12"/>
  <c r="AI54" i="12"/>
  <c r="AK54" i="12" s="1"/>
  <c r="AH54" i="12"/>
  <c r="AG54" i="12"/>
  <c r="AC54" i="12"/>
  <c r="AE54" i="12" s="1"/>
  <c r="AB54" i="12"/>
  <c r="AA54" i="12"/>
  <c r="W54" i="12"/>
  <c r="V54" i="12"/>
  <c r="U54" i="12"/>
  <c r="AM54" i="12" s="1"/>
  <c r="R54" i="12"/>
  <c r="N54" i="12"/>
  <c r="P54" i="12" s="1"/>
  <c r="S54" i="12" s="1"/>
  <c r="M54" i="12"/>
  <c r="AI53" i="12"/>
  <c r="AK53" i="12" s="1"/>
  <c r="AH53" i="12"/>
  <c r="AG53" i="12"/>
  <c r="AC53" i="12"/>
  <c r="AE53" i="12" s="1"/>
  <c r="AB53" i="12"/>
  <c r="AA53" i="12"/>
  <c r="W53" i="12"/>
  <c r="V53" i="12"/>
  <c r="U53" i="12"/>
  <c r="R53" i="12"/>
  <c r="N53" i="12"/>
  <c r="P53" i="12" s="1"/>
  <c r="S53" i="12" s="1"/>
  <c r="M53" i="12"/>
  <c r="AK52" i="12"/>
  <c r="AI52" i="12"/>
  <c r="AH52" i="12"/>
  <c r="AG52" i="12"/>
  <c r="AC52" i="12"/>
  <c r="AB52" i="12"/>
  <c r="AA52" i="12"/>
  <c r="W52" i="12"/>
  <c r="Y52" i="12" s="1"/>
  <c r="V52" i="12"/>
  <c r="U52" i="12"/>
  <c r="R52" i="12"/>
  <c r="N52" i="12"/>
  <c r="P52" i="12" s="1"/>
  <c r="S52" i="12" s="1"/>
  <c r="M52" i="12"/>
  <c r="AI51" i="12"/>
  <c r="AH51" i="12"/>
  <c r="AG51" i="12"/>
  <c r="AC51" i="12"/>
  <c r="AB51" i="12"/>
  <c r="AA51" i="12"/>
  <c r="W51" i="12"/>
  <c r="Y51" i="12" s="1"/>
  <c r="V51" i="12"/>
  <c r="U51" i="12"/>
  <c r="R51" i="12"/>
  <c r="N51" i="12"/>
  <c r="P51" i="12" s="1"/>
  <c r="S51" i="12" s="1"/>
  <c r="M51" i="12"/>
  <c r="AJ50" i="12"/>
  <c r="AI50" i="12"/>
  <c r="AK50" i="12" s="1"/>
  <c r="AH50" i="12"/>
  <c r="AG50" i="12"/>
  <c r="AE50" i="12"/>
  <c r="AC50" i="12"/>
  <c r="AB50" i="12"/>
  <c r="AA50" i="12"/>
  <c r="Y50" i="12"/>
  <c r="W50" i="12"/>
  <c r="AO50" i="12" s="1"/>
  <c r="V50" i="12"/>
  <c r="AN50" i="12" s="1"/>
  <c r="U50" i="12"/>
  <c r="R50" i="12"/>
  <c r="N50" i="12"/>
  <c r="P50" i="12" s="1"/>
  <c r="S50" i="12" s="1"/>
  <c r="M50" i="12"/>
  <c r="AI49" i="12"/>
  <c r="AK49" i="12" s="1"/>
  <c r="AH49" i="12"/>
  <c r="AG49" i="12"/>
  <c r="AC49" i="12"/>
  <c r="AE49" i="12" s="1"/>
  <c r="AB49" i="12"/>
  <c r="AA49" i="12"/>
  <c r="W49" i="12"/>
  <c r="V49" i="12"/>
  <c r="U49" i="12"/>
  <c r="R49" i="12"/>
  <c r="N49" i="12"/>
  <c r="P49" i="12" s="1"/>
  <c r="S49" i="12" s="1"/>
  <c r="M49" i="12"/>
  <c r="AI48" i="12"/>
  <c r="AK48" i="12" s="1"/>
  <c r="AH48" i="12"/>
  <c r="AG48" i="12"/>
  <c r="AC48" i="12"/>
  <c r="AB48" i="12"/>
  <c r="AA48" i="12"/>
  <c r="W48" i="12"/>
  <c r="V48" i="12"/>
  <c r="U48" i="12"/>
  <c r="R48" i="12"/>
  <c r="N48" i="12"/>
  <c r="M48" i="12"/>
  <c r="AI47" i="12"/>
  <c r="AH47" i="12"/>
  <c r="AG47" i="12"/>
  <c r="AC47" i="12"/>
  <c r="AB47" i="12"/>
  <c r="AA47" i="12"/>
  <c r="W47" i="12"/>
  <c r="Y47" i="12" s="1"/>
  <c r="V47" i="12"/>
  <c r="U47" i="12"/>
  <c r="R47" i="12"/>
  <c r="N47" i="12"/>
  <c r="P47" i="12" s="1"/>
  <c r="S47" i="12" s="1"/>
  <c r="M47" i="12"/>
  <c r="AI46" i="12"/>
  <c r="AK46" i="12" s="1"/>
  <c r="AH46" i="12"/>
  <c r="AG46" i="12"/>
  <c r="AE46" i="12"/>
  <c r="AC46" i="12"/>
  <c r="AB46" i="12"/>
  <c r="AA46" i="12"/>
  <c r="AD46" i="12" s="1"/>
  <c r="W46" i="12"/>
  <c r="Y46" i="12" s="1"/>
  <c r="V46" i="12"/>
  <c r="U46" i="12"/>
  <c r="R46" i="12"/>
  <c r="N46" i="12"/>
  <c r="P46" i="12" s="1"/>
  <c r="S46" i="12" s="1"/>
  <c r="M46" i="12"/>
  <c r="AI45" i="12"/>
  <c r="AK45" i="12" s="1"/>
  <c r="AH45" i="12"/>
  <c r="AG45" i="12"/>
  <c r="AC45" i="12"/>
  <c r="AE45" i="12" s="1"/>
  <c r="AB45" i="12"/>
  <c r="AA45" i="12"/>
  <c r="W45" i="12"/>
  <c r="V45" i="12"/>
  <c r="U45" i="12"/>
  <c r="R45" i="12"/>
  <c r="N45" i="12"/>
  <c r="P45" i="12" s="1"/>
  <c r="S45" i="12" s="1"/>
  <c r="M45" i="12"/>
  <c r="AK44" i="12"/>
  <c r="AI44" i="12"/>
  <c r="AH44" i="12"/>
  <c r="AG44" i="12"/>
  <c r="AC44" i="12"/>
  <c r="AB44" i="12"/>
  <c r="AA44" i="12"/>
  <c r="W44" i="12"/>
  <c r="V44" i="12"/>
  <c r="U44" i="12"/>
  <c r="R44" i="12"/>
  <c r="N44" i="12"/>
  <c r="P44" i="12" s="1"/>
  <c r="S44" i="12" s="1"/>
  <c r="M44" i="12"/>
  <c r="AI43" i="12"/>
  <c r="AH43" i="12"/>
  <c r="AG43" i="12"/>
  <c r="AC43" i="12"/>
  <c r="AB43" i="12"/>
  <c r="AA43" i="12"/>
  <c r="W43" i="12"/>
  <c r="Y43" i="12" s="1"/>
  <c r="V43" i="12"/>
  <c r="U43" i="12"/>
  <c r="R43" i="12"/>
  <c r="N43" i="12"/>
  <c r="P43" i="12" s="1"/>
  <c r="S43" i="12" s="1"/>
  <c r="M43" i="12"/>
  <c r="AI42" i="12"/>
  <c r="AK42" i="12" s="1"/>
  <c r="AH42" i="12"/>
  <c r="AG42" i="12"/>
  <c r="AJ42" i="12" s="1"/>
  <c r="AC42" i="12"/>
  <c r="AE42" i="12" s="1"/>
  <c r="AB42" i="12"/>
  <c r="AA42" i="12"/>
  <c r="W42" i="12"/>
  <c r="Y42" i="12" s="1"/>
  <c r="V42" i="12"/>
  <c r="U42" i="12"/>
  <c r="R42" i="12"/>
  <c r="N42" i="12"/>
  <c r="P42" i="12" s="1"/>
  <c r="S42" i="12" s="1"/>
  <c r="M42" i="12"/>
  <c r="AI41" i="12"/>
  <c r="AK41" i="12" s="1"/>
  <c r="AH41" i="12"/>
  <c r="AG41" i="12"/>
  <c r="AJ41" i="12" s="1"/>
  <c r="AC41" i="12"/>
  <c r="AE41" i="12" s="1"/>
  <c r="AB41" i="12"/>
  <c r="AA41" i="12"/>
  <c r="W41" i="12"/>
  <c r="V41" i="12"/>
  <c r="AN41" i="12" s="1"/>
  <c r="U41" i="12"/>
  <c r="R41" i="12"/>
  <c r="N41" i="12"/>
  <c r="P41" i="12" s="1"/>
  <c r="S41" i="12" s="1"/>
  <c r="M41" i="12"/>
  <c r="AI40" i="12"/>
  <c r="AK40" i="12" s="1"/>
  <c r="AH40" i="12"/>
  <c r="AG40" i="12"/>
  <c r="AC40" i="12"/>
  <c r="AB40" i="12"/>
  <c r="AA40" i="12"/>
  <c r="W40" i="12"/>
  <c r="V40" i="12"/>
  <c r="U40" i="12"/>
  <c r="X40" i="12" s="1"/>
  <c r="R40" i="12"/>
  <c r="N40" i="12"/>
  <c r="P40" i="12" s="1"/>
  <c r="S40" i="12" s="1"/>
  <c r="M40" i="12"/>
  <c r="AI39" i="12"/>
  <c r="AH39" i="12"/>
  <c r="AG39" i="12"/>
  <c r="AC39" i="12"/>
  <c r="AB39" i="12"/>
  <c r="AA39" i="12"/>
  <c r="AD39" i="12" s="1"/>
  <c r="Y39" i="12"/>
  <c r="W39" i="12"/>
  <c r="V39" i="12"/>
  <c r="U39" i="12"/>
  <c r="X39" i="12" s="1"/>
  <c r="R39" i="12"/>
  <c r="N39" i="12"/>
  <c r="P39" i="12" s="1"/>
  <c r="S39" i="12" s="1"/>
  <c r="M39" i="12"/>
  <c r="AI38" i="12"/>
  <c r="AK38" i="12" s="1"/>
  <c r="AH38" i="12"/>
  <c r="AG38" i="12"/>
  <c r="AC38" i="12"/>
  <c r="AE38" i="12" s="1"/>
  <c r="AB38" i="12"/>
  <c r="AA38" i="12"/>
  <c r="W38" i="12"/>
  <c r="Y38" i="12" s="1"/>
  <c r="V38" i="12"/>
  <c r="U38" i="12"/>
  <c r="R38" i="12"/>
  <c r="N38" i="12"/>
  <c r="P38" i="12" s="1"/>
  <c r="S38" i="12" s="1"/>
  <c r="M38" i="12"/>
  <c r="AI37" i="12"/>
  <c r="AK37" i="12" s="1"/>
  <c r="AH37" i="12"/>
  <c r="AG37" i="12"/>
  <c r="AC37" i="12"/>
  <c r="AB37" i="12"/>
  <c r="AA37" i="12"/>
  <c r="W37" i="12"/>
  <c r="V37" i="12"/>
  <c r="U37" i="12"/>
  <c r="R37" i="12"/>
  <c r="N37" i="12"/>
  <c r="P37" i="12" s="1"/>
  <c r="S37" i="12" s="1"/>
  <c r="M37" i="12"/>
  <c r="AI36" i="12"/>
  <c r="AK36" i="12" s="1"/>
  <c r="AH36" i="12"/>
  <c r="AG36" i="12"/>
  <c r="AC36" i="12"/>
  <c r="AB36" i="12"/>
  <c r="AA36" i="12"/>
  <c r="W36" i="12"/>
  <c r="V36" i="12"/>
  <c r="U36" i="12"/>
  <c r="X36" i="12" s="1"/>
  <c r="R36" i="12"/>
  <c r="N36" i="12"/>
  <c r="P36" i="12" s="1"/>
  <c r="S36" i="12" s="1"/>
  <c r="M36" i="12"/>
  <c r="AI35" i="12"/>
  <c r="AH35" i="12"/>
  <c r="AG35" i="12"/>
  <c r="AD35" i="12"/>
  <c r="AC35" i="12"/>
  <c r="AB35" i="12"/>
  <c r="AA35" i="12"/>
  <c r="Y35" i="12"/>
  <c r="W35" i="12"/>
  <c r="V35" i="12"/>
  <c r="U35" i="12"/>
  <c r="R35" i="12"/>
  <c r="N35" i="12"/>
  <c r="M35" i="12"/>
  <c r="AI34" i="12"/>
  <c r="AK34" i="12" s="1"/>
  <c r="AH34" i="12"/>
  <c r="AG34" i="12"/>
  <c r="AC34" i="12"/>
  <c r="AE34" i="12" s="1"/>
  <c r="AB34" i="12"/>
  <c r="AA34" i="12"/>
  <c r="W34" i="12"/>
  <c r="V34" i="12"/>
  <c r="U34" i="12"/>
  <c r="R34" i="12"/>
  <c r="N34" i="12"/>
  <c r="P34" i="12" s="1"/>
  <c r="S34" i="12" s="1"/>
  <c r="M34" i="12"/>
  <c r="AI33" i="12"/>
  <c r="AK33" i="12" s="1"/>
  <c r="AH33" i="12"/>
  <c r="AG33" i="12"/>
  <c r="AC33" i="12"/>
  <c r="AE33" i="12" s="1"/>
  <c r="AB33" i="12"/>
  <c r="AA33" i="12"/>
  <c r="W33" i="12"/>
  <c r="Y33" i="12" s="1"/>
  <c r="V33" i="12"/>
  <c r="U33" i="12"/>
  <c r="R33" i="12"/>
  <c r="N33" i="12"/>
  <c r="P33" i="12" s="1"/>
  <c r="S33" i="12" s="1"/>
  <c r="M33" i="12"/>
  <c r="AI32" i="12"/>
  <c r="AK32" i="12" s="1"/>
  <c r="AH32" i="12"/>
  <c r="AG32" i="12"/>
  <c r="AC32" i="12"/>
  <c r="AE32" i="12" s="1"/>
  <c r="AB32" i="12"/>
  <c r="AA32" i="12"/>
  <c r="W32" i="12"/>
  <c r="V32" i="12"/>
  <c r="U32" i="12"/>
  <c r="R32" i="12"/>
  <c r="N32" i="12"/>
  <c r="P32" i="12" s="1"/>
  <c r="S32" i="12" s="1"/>
  <c r="M32" i="12"/>
  <c r="AI31" i="12"/>
  <c r="AK31" i="12" s="1"/>
  <c r="AH31" i="12"/>
  <c r="AG31" i="12"/>
  <c r="AJ31" i="12" s="1"/>
  <c r="AC31" i="12"/>
  <c r="AE31" i="12" s="1"/>
  <c r="AB31" i="12"/>
  <c r="AA31" i="12"/>
  <c r="W31" i="12"/>
  <c r="Y31" i="12" s="1"/>
  <c r="V31" i="12"/>
  <c r="AN31" i="12" s="1"/>
  <c r="U31" i="12"/>
  <c r="R31" i="12"/>
  <c r="N31" i="12"/>
  <c r="P31" i="12" s="1"/>
  <c r="S31" i="12" s="1"/>
  <c r="M31" i="12"/>
  <c r="AI30" i="12"/>
  <c r="AK30" i="12" s="1"/>
  <c r="AH30" i="12"/>
  <c r="AG30" i="12"/>
  <c r="AC30" i="12"/>
  <c r="AE30" i="12" s="1"/>
  <c r="AB30" i="12"/>
  <c r="AA30" i="12"/>
  <c r="W30" i="12"/>
  <c r="V30" i="12"/>
  <c r="AN30" i="12" s="1"/>
  <c r="U30" i="12"/>
  <c r="R30" i="12"/>
  <c r="N30" i="12"/>
  <c r="P30" i="12" s="1"/>
  <c r="S30" i="12" s="1"/>
  <c r="M30" i="12"/>
  <c r="AI29" i="12"/>
  <c r="AK29" i="12" s="1"/>
  <c r="AH29" i="12"/>
  <c r="AG29" i="12"/>
  <c r="AC29" i="12"/>
  <c r="AE29" i="12" s="1"/>
  <c r="AB29" i="12"/>
  <c r="AA29" i="12"/>
  <c r="W29" i="12"/>
  <c r="Y29" i="12" s="1"/>
  <c r="V29" i="12"/>
  <c r="U29" i="12"/>
  <c r="R29" i="12"/>
  <c r="N29" i="12"/>
  <c r="P29" i="12" s="1"/>
  <c r="S29" i="12" s="1"/>
  <c r="M29" i="12"/>
  <c r="AI28" i="12"/>
  <c r="AK28" i="12" s="1"/>
  <c r="AH28" i="12"/>
  <c r="AG28" i="12"/>
  <c r="AC28" i="12"/>
  <c r="AE28" i="12" s="1"/>
  <c r="AB28" i="12"/>
  <c r="AA28" i="12"/>
  <c r="W28" i="12"/>
  <c r="V28" i="12"/>
  <c r="U28" i="12"/>
  <c r="R28" i="12"/>
  <c r="N28" i="12"/>
  <c r="P28" i="12" s="1"/>
  <c r="S28" i="12" s="1"/>
  <c r="M28" i="12"/>
  <c r="AI27" i="12"/>
  <c r="AK27" i="12" s="1"/>
  <c r="AH27" i="12"/>
  <c r="AG27" i="12"/>
  <c r="AC27" i="12"/>
  <c r="AE27" i="12" s="1"/>
  <c r="AB27" i="12"/>
  <c r="AA27" i="12"/>
  <c r="AD27" i="12" s="1"/>
  <c r="W27" i="12"/>
  <c r="Y27" i="12" s="1"/>
  <c r="V27" i="12"/>
  <c r="U27" i="12"/>
  <c r="R27" i="12"/>
  <c r="N27" i="12"/>
  <c r="P27" i="12" s="1"/>
  <c r="S27" i="12" s="1"/>
  <c r="M27" i="12"/>
  <c r="AI26" i="12"/>
  <c r="AK26" i="12" s="1"/>
  <c r="AH26" i="12"/>
  <c r="AG26" i="12"/>
  <c r="AC26" i="12"/>
  <c r="AE26" i="12" s="1"/>
  <c r="AB26" i="12"/>
  <c r="AA26" i="12"/>
  <c r="W26" i="12"/>
  <c r="V26" i="12"/>
  <c r="U26" i="12"/>
  <c r="R26" i="12"/>
  <c r="N26" i="12"/>
  <c r="P26" i="12" s="1"/>
  <c r="S26" i="12" s="1"/>
  <c r="M26" i="12"/>
  <c r="AI25" i="12"/>
  <c r="AK25" i="12" s="1"/>
  <c r="AH25" i="12"/>
  <c r="AG25" i="12"/>
  <c r="AC25" i="12"/>
  <c r="AE25" i="12" s="1"/>
  <c r="AB25" i="12"/>
  <c r="AA25" i="12"/>
  <c r="W25" i="12"/>
  <c r="Y25" i="12" s="1"/>
  <c r="V25" i="12"/>
  <c r="U25" i="12"/>
  <c r="R25" i="12"/>
  <c r="N25" i="12"/>
  <c r="P25" i="12" s="1"/>
  <c r="S25" i="12" s="1"/>
  <c r="M25" i="12"/>
  <c r="AI24" i="12"/>
  <c r="AK24" i="12" s="1"/>
  <c r="AH24" i="12"/>
  <c r="AG24" i="12"/>
  <c r="AC24" i="12"/>
  <c r="AE24" i="12" s="1"/>
  <c r="AB24" i="12"/>
  <c r="AA24" i="12"/>
  <c r="W24" i="12"/>
  <c r="V24" i="12"/>
  <c r="U24" i="12"/>
  <c r="R24" i="12"/>
  <c r="N24" i="12"/>
  <c r="P24" i="12" s="1"/>
  <c r="S24" i="12" s="1"/>
  <c r="M24" i="12"/>
  <c r="AI23" i="12"/>
  <c r="AK23" i="12" s="1"/>
  <c r="AH23" i="12"/>
  <c r="AG23" i="12"/>
  <c r="AJ23" i="12" s="1"/>
  <c r="AC23" i="12"/>
  <c r="AE23" i="12" s="1"/>
  <c r="AB23" i="12"/>
  <c r="AA23" i="12"/>
  <c r="W23" i="12"/>
  <c r="Y23" i="12" s="1"/>
  <c r="V23" i="12"/>
  <c r="U23" i="12"/>
  <c r="R23" i="12"/>
  <c r="N23" i="12"/>
  <c r="M23" i="12"/>
  <c r="AI22" i="12"/>
  <c r="AK22" i="12" s="1"/>
  <c r="AH22" i="12"/>
  <c r="AG22" i="12"/>
  <c r="AC22" i="12"/>
  <c r="AE22" i="12" s="1"/>
  <c r="AB22" i="12"/>
  <c r="AA22" i="12"/>
  <c r="W22" i="12"/>
  <c r="V22" i="12"/>
  <c r="AN22" i="12" s="1"/>
  <c r="U22" i="12"/>
  <c r="R22" i="12"/>
  <c r="N22" i="12"/>
  <c r="P22" i="12" s="1"/>
  <c r="S22" i="12" s="1"/>
  <c r="M22" i="12"/>
  <c r="AI21" i="12"/>
  <c r="AK21" i="12" s="1"/>
  <c r="AH21" i="12"/>
  <c r="AG21" i="12"/>
  <c r="AJ21" i="12" s="1"/>
  <c r="AC21" i="12"/>
  <c r="AB21" i="12"/>
  <c r="AA21" i="12"/>
  <c r="W21" i="12"/>
  <c r="AO21" i="12" s="1"/>
  <c r="V21" i="12"/>
  <c r="U21" i="12"/>
  <c r="N21" i="12"/>
  <c r="M21" i="12"/>
  <c r="AI20" i="12"/>
  <c r="AK20" i="12" s="1"/>
  <c r="AH20" i="12"/>
  <c r="AG20" i="12"/>
  <c r="AJ20" i="12" s="1"/>
  <c r="AC20" i="12"/>
  <c r="AE20" i="12" s="1"/>
  <c r="AB20" i="12"/>
  <c r="AA20" i="12"/>
  <c r="AD20" i="12" s="1"/>
  <c r="W20" i="12"/>
  <c r="V20" i="12"/>
  <c r="U20" i="12"/>
  <c r="R20" i="12"/>
  <c r="N20" i="12"/>
  <c r="P20" i="12" s="1"/>
  <c r="S20" i="12" s="1"/>
  <c r="M20" i="12"/>
  <c r="AI19" i="12"/>
  <c r="AK19" i="12" s="1"/>
  <c r="AH19" i="12"/>
  <c r="AG19" i="12"/>
  <c r="AC19" i="12"/>
  <c r="AE19" i="12" s="1"/>
  <c r="AB19" i="12"/>
  <c r="AA19" i="12"/>
  <c r="W19" i="12"/>
  <c r="Y19" i="12" s="1"/>
  <c r="V19" i="12"/>
  <c r="U19" i="12"/>
  <c r="AM19" i="12" s="1"/>
  <c r="R19" i="12"/>
  <c r="N19" i="12"/>
  <c r="P19" i="12" s="1"/>
  <c r="S19" i="12" s="1"/>
  <c r="M19" i="12"/>
  <c r="AI18" i="12"/>
  <c r="AC18" i="12"/>
  <c r="AE18" i="12" s="1"/>
  <c r="AB18" i="12"/>
  <c r="AA18" i="12"/>
  <c r="AD18" i="12" s="1"/>
  <c r="W18" i="12"/>
  <c r="V18" i="12"/>
  <c r="U18" i="12"/>
  <c r="AI17" i="12"/>
  <c r="AK17" i="12" s="1"/>
  <c r="AH17" i="12"/>
  <c r="AG17" i="12"/>
  <c r="AC17" i="12"/>
  <c r="W17" i="12"/>
  <c r="Y17" i="12" s="1"/>
  <c r="V17" i="12"/>
  <c r="U17" i="12"/>
  <c r="M17" i="12"/>
  <c r="AB17" i="12"/>
  <c r="AI16" i="12"/>
  <c r="AK16" i="12" s="1"/>
  <c r="AH16" i="12"/>
  <c r="AG16" i="12"/>
  <c r="AC16" i="12"/>
  <c r="AE16" i="12" s="1"/>
  <c r="AB16" i="12"/>
  <c r="AA16" i="12"/>
  <c r="W16" i="12"/>
  <c r="U16" i="12"/>
  <c r="M16" i="12"/>
  <c r="AI15" i="12"/>
  <c r="AK15" i="12" s="1"/>
  <c r="AH15" i="12"/>
  <c r="AG15" i="12"/>
  <c r="AC15" i="12"/>
  <c r="AE15" i="12" s="1"/>
  <c r="AB15" i="12"/>
  <c r="AA15" i="12"/>
  <c r="W15" i="12"/>
  <c r="V15" i="12"/>
  <c r="U15" i="12"/>
  <c r="R15" i="12"/>
  <c r="N15" i="12"/>
  <c r="P15" i="12" s="1"/>
  <c r="M15" i="12"/>
  <c r="AI14" i="12"/>
  <c r="AK14" i="12" s="1"/>
  <c r="AH14" i="12"/>
  <c r="AG14" i="12"/>
  <c r="AJ14" i="12" s="1"/>
  <c r="AC14" i="12"/>
  <c r="AE14" i="12" s="1"/>
  <c r="AB14" i="12"/>
  <c r="AA14" i="12"/>
  <c r="W14" i="12"/>
  <c r="AO14" i="12" s="1"/>
  <c r="V14" i="12"/>
  <c r="AN14" i="12" s="1"/>
  <c r="U14" i="12"/>
  <c r="AM14" i="12" s="1"/>
  <c r="R14" i="12"/>
  <c r="N14" i="12"/>
  <c r="P14" i="12" s="1"/>
  <c r="S14" i="12" s="1"/>
  <c r="M14" i="12"/>
  <c r="AI13" i="12"/>
  <c r="AK13" i="12" s="1"/>
  <c r="AH13" i="12"/>
  <c r="AG13" i="12"/>
  <c r="AC13" i="12"/>
  <c r="AE13" i="12" s="1"/>
  <c r="AB13" i="12"/>
  <c r="AA13" i="12"/>
  <c r="W13" i="12"/>
  <c r="V13" i="12"/>
  <c r="U13" i="12"/>
  <c r="R13" i="12"/>
  <c r="N13" i="12"/>
  <c r="P13" i="12" s="1"/>
  <c r="S13" i="12" s="1"/>
  <c r="M13" i="12"/>
  <c r="I3" i="12"/>
  <c r="I2" i="12"/>
  <c r="AN25" i="12" l="1"/>
  <c r="AD51" i="12"/>
  <c r="AJ53" i="12"/>
  <c r="AJ54" i="12"/>
  <c r="AN58" i="12"/>
  <c r="AD63" i="12"/>
  <c r="AN77" i="12"/>
  <c r="AJ82" i="12"/>
  <c r="M114" i="12"/>
  <c r="Y107" i="12"/>
  <c r="AN26" i="12"/>
  <c r="AD34" i="12"/>
  <c r="AD13" i="12"/>
  <c r="Y14" i="12"/>
  <c r="AN21" i="12"/>
  <c r="X23" i="12"/>
  <c r="AO28" i="12"/>
  <c r="AM30" i="12"/>
  <c r="AM32" i="12"/>
  <c r="AP32" i="12" s="1"/>
  <c r="X48" i="12"/>
  <c r="AJ57" i="12"/>
  <c r="AM61" i="12"/>
  <c r="Y62" i="12"/>
  <c r="AQ62" i="12" s="1"/>
  <c r="AM66" i="12"/>
  <c r="AN71" i="12"/>
  <c r="AN79" i="12"/>
  <c r="AN80" i="12"/>
  <c r="AK108" i="12"/>
  <c r="AK109" i="12"/>
  <c r="AK113" i="12"/>
  <c r="AJ100" i="12"/>
  <c r="Y111" i="12"/>
  <c r="AJ91" i="12"/>
  <c r="Y21" i="12"/>
  <c r="AO24" i="12"/>
  <c r="AM28" i="12"/>
  <c r="AN36" i="12"/>
  <c r="AM58" i="12"/>
  <c r="AO66" i="12"/>
  <c r="AP66" i="12" s="1"/>
  <c r="AD71" i="12"/>
  <c r="AD79" i="12"/>
  <c r="AN84" i="12"/>
  <c r="X110" i="12"/>
  <c r="AD113" i="12"/>
  <c r="AQ75" i="12"/>
  <c r="AH123" i="12"/>
  <c r="AH126" i="12" s="1"/>
  <c r="L125" i="12"/>
  <c r="AD108" i="12"/>
  <c r="AD107" i="12"/>
  <c r="AJ106" i="12"/>
  <c r="AD105" i="12"/>
  <c r="AC114" i="12"/>
  <c r="AJ105" i="12"/>
  <c r="AJ95" i="12"/>
  <c r="AN15" i="12"/>
  <c r="AO58" i="12"/>
  <c r="Y58" i="12"/>
  <c r="AD81" i="12"/>
  <c r="AE81" i="12"/>
  <c r="AO15" i="12"/>
  <c r="Y15" i="12"/>
  <c r="AQ15" i="12" s="1"/>
  <c r="X31" i="12"/>
  <c r="AO32" i="12"/>
  <c r="AM33" i="12"/>
  <c r="AN66" i="12"/>
  <c r="R21" i="12"/>
  <c r="P21" i="12"/>
  <c r="S21" i="12" s="1"/>
  <c r="AM27" i="12"/>
  <c r="AO54" i="12"/>
  <c r="Y54" i="12"/>
  <c r="AN37" i="12"/>
  <c r="AO45" i="12"/>
  <c r="AM50" i="12"/>
  <c r="AP50" i="12" s="1"/>
  <c r="AN51" i="12"/>
  <c r="AD15" i="12"/>
  <c r="AO18" i="12"/>
  <c r="Y18" i="12"/>
  <c r="X19" i="12"/>
  <c r="X27" i="12"/>
  <c r="AN42" i="12"/>
  <c r="AN54" i="12"/>
  <c r="AK58" i="12"/>
  <c r="AJ58" i="12"/>
  <c r="AK77" i="12"/>
  <c r="AJ77" i="12"/>
  <c r="AE83" i="12"/>
  <c r="AD83" i="12"/>
  <c r="AN73" i="12"/>
  <c r="AN23" i="12"/>
  <c r="AM24" i="12"/>
  <c r="AJ26" i="12"/>
  <c r="AN27" i="12"/>
  <c r="AN29" i="12"/>
  <c r="AD31" i="12"/>
  <c r="AN34" i="12"/>
  <c r="X44" i="12"/>
  <c r="AJ45" i="12"/>
  <c r="AN46" i="12"/>
  <c r="AJ48" i="12"/>
  <c r="AN49" i="12"/>
  <c r="AM53" i="12"/>
  <c r="AJ60" i="12"/>
  <c r="AN61" i="12"/>
  <c r="Y66" i="12"/>
  <c r="AQ66" i="12" s="1"/>
  <c r="AJ66" i="12"/>
  <c r="AJ68" i="12"/>
  <c r="AJ73" i="12"/>
  <c r="AQ76" i="12"/>
  <c r="AN82" i="12"/>
  <c r="AN86" i="12"/>
  <c r="AO81" i="12"/>
  <c r="AD25" i="12"/>
  <c r="AD26" i="12"/>
  <c r="AJ29" i="12"/>
  <c r="AJ34" i="12"/>
  <c r="AD38" i="12"/>
  <c r="AD47" i="12"/>
  <c r="AD54" i="12"/>
  <c r="AJ56" i="12"/>
  <c r="AN57" i="12"/>
  <c r="AJ69" i="12"/>
  <c r="AO78" i="12"/>
  <c r="AN81" i="12"/>
  <c r="AN83" i="12"/>
  <c r="AO29" i="12"/>
  <c r="AO34" i="12"/>
  <c r="Y34" i="12"/>
  <c r="AQ34" i="12" s="1"/>
  <c r="AM25" i="12"/>
  <c r="AJ19" i="12"/>
  <c r="AO22" i="12"/>
  <c r="Y22" i="12"/>
  <c r="AQ22" i="12" s="1"/>
  <c r="AJ22" i="12"/>
  <c r="AO25" i="12"/>
  <c r="AM26" i="12"/>
  <c r="AJ27" i="12"/>
  <c r="AD29" i="12"/>
  <c r="AO30" i="12"/>
  <c r="Y30" i="12"/>
  <c r="AQ30" i="12" s="1"/>
  <c r="AJ30" i="12"/>
  <c r="AE37" i="12"/>
  <c r="AO37" i="12"/>
  <c r="AD43" i="12"/>
  <c r="X17" i="12"/>
  <c r="AD22" i="12"/>
  <c r="AM23" i="12"/>
  <c r="AJ25" i="12"/>
  <c r="AM29" i="12"/>
  <c r="AD30" i="12"/>
  <c r="AM31" i="12"/>
  <c r="AJ33" i="12"/>
  <c r="AN35" i="12"/>
  <c r="AJ36" i="12"/>
  <c r="AJ37" i="12"/>
  <c r="AO26" i="12"/>
  <c r="Y26" i="12"/>
  <c r="AP30" i="12"/>
  <c r="AN40" i="12"/>
  <c r="AM47" i="12"/>
  <c r="AM60" i="12"/>
  <c r="X60" i="12"/>
  <c r="AO82" i="12"/>
  <c r="AO86" i="12"/>
  <c r="AE86" i="12"/>
  <c r="AQ86" i="12" s="1"/>
  <c r="AN39" i="12"/>
  <c r="AJ40" i="12"/>
  <c r="X43" i="12"/>
  <c r="AJ49" i="12"/>
  <c r="AM52" i="12"/>
  <c r="X52" i="12"/>
  <c r="AJ65" i="12"/>
  <c r="AM68" i="12"/>
  <c r="X68" i="12"/>
  <c r="AN75" i="12"/>
  <c r="AD76" i="12"/>
  <c r="AJ78" i="12"/>
  <c r="X80" i="12"/>
  <c r="AD82" i="12"/>
  <c r="AD87" i="12"/>
  <c r="AN118" i="12"/>
  <c r="AN119" i="12"/>
  <c r="AK110" i="12"/>
  <c r="AJ110" i="12"/>
  <c r="AG101" i="12"/>
  <c r="AJ93" i="12"/>
  <c r="AP14" i="12"/>
  <c r="AD14" i="12"/>
  <c r="AJ15" i="12"/>
  <c r="AD16" i="12"/>
  <c r="AJ16" i="12"/>
  <c r="AJ17" i="12"/>
  <c r="AD19" i="12"/>
  <c r="AN20" i="12"/>
  <c r="AD21" i="12"/>
  <c r="AQ23" i="12"/>
  <c r="AD24" i="12"/>
  <c r="AJ24" i="12"/>
  <c r="AQ27" i="12"/>
  <c r="AD28" i="12"/>
  <c r="AJ28" i="12"/>
  <c r="AD32" i="12"/>
  <c r="AJ32" i="12"/>
  <c r="AN33" i="12"/>
  <c r="X35" i="12"/>
  <c r="AN38" i="12"/>
  <c r="AD42" i="12"/>
  <c r="AN43" i="12"/>
  <c r="AJ44" i="12"/>
  <c r="AN45" i="12"/>
  <c r="AN48" i="12"/>
  <c r="AJ61" i="12"/>
  <c r="AM64" i="12"/>
  <c r="X64" i="12"/>
  <c r="AM65" i="12"/>
  <c r="AM76" i="12"/>
  <c r="X78" i="12"/>
  <c r="AO79" i="12"/>
  <c r="Y79" i="12"/>
  <c r="AQ79" i="12" s="1"/>
  <c r="AO80" i="12"/>
  <c r="AE80" i="12"/>
  <c r="AJ81" i="12"/>
  <c r="Y106" i="12"/>
  <c r="X106" i="12"/>
  <c r="Y112" i="12"/>
  <c r="X112" i="12"/>
  <c r="AO112" i="12"/>
  <c r="W114" i="12"/>
  <c r="Y104" i="12"/>
  <c r="X104" i="12"/>
  <c r="AE109" i="12"/>
  <c r="AQ109" i="12" s="1"/>
  <c r="AD109" i="12"/>
  <c r="AO99" i="12"/>
  <c r="AP99" i="12" s="1"/>
  <c r="AK99" i="12"/>
  <c r="AQ99" i="12" s="1"/>
  <c r="AB88" i="12"/>
  <c r="AB125" i="12" s="1"/>
  <c r="AQ19" i="12"/>
  <c r="AN24" i="12"/>
  <c r="AN28" i="12"/>
  <c r="AN32" i="12"/>
  <c r="AN44" i="12"/>
  <c r="AN47" i="12"/>
  <c r="AM56" i="12"/>
  <c r="X56" i="12"/>
  <c r="AM57" i="12"/>
  <c r="AM72" i="12"/>
  <c r="X72" i="12"/>
  <c r="AN85" i="12"/>
  <c r="AE111" i="12"/>
  <c r="AQ111" i="12" s="1"/>
  <c r="AE112" i="12"/>
  <c r="AK93" i="12"/>
  <c r="AQ93" i="12" s="1"/>
  <c r="AO51" i="12"/>
  <c r="AJ52" i="12"/>
  <c r="AO55" i="12"/>
  <c r="AO59" i="12"/>
  <c r="AO67" i="12"/>
  <c r="AO71" i="12"/>
  <c r="AO84" i="12"/>
  <c r="AO87" i="12"/>
  <c r="AN122" i="12"/>
  <c r="AH101" i="12"/>
  <c r="AD50" i="12"/>
  <c r="AN52" i="12"/>
  <c r="AP54" i="12"/>
  <c r="AP58" i="12"/>
  <c r="AD58" i="12"/>
  <c r="AN60" i="12"/>
  <c r="AP62" i="12"/>
  <c r="AD62" i="12"/>
  <c r="AN64" i="12"/>
  <c r="AD66" i="12"/>
  <c r="AN68" i="12"/>
  <c r="AD70" i="12"/>
  <c r="AP74" i="12"/>
  <c r="AD74" i="12"/>
  <c r="AJ76" i="12"/>
  <c r="AD77" i="12"/>
  <c r="AD78" i="12"/>
  <c r="AM84" i="12"/>
  <c r="AN87" i="12"/>
  <c r="AI114" i="12"/>
  <c r="AJ94" i="12"/>
  <c r="AJ98" i="12"/>
  <c r="AI101" i="12"/>
  <c r="AO93" i="12"/>
  <c r="AK100" i="12"/>
  <c r="AQ100" i="12" s="1"/>
  <c r="AJ92" i="12"/>
  <c r="AJ96" i="12"/>
  <c r="AO96" i="12"/>
  <c r="AK91" i="12"/>
  <c r="AQ91" i="12" s="1"/>
  <c r="AO95" i="12"/>
  <c r="AP95" i="12" s="1"/>
  <c r="AK95" i="12"/>
  <c r="AQ95" i="12" s="1"/>
  <c r="AJ97" i="12"/>
  <c r="AJ99" i="12"/>
  <c r="AK94" i="12"/>
  <c r="AQ94" i="12" s="1"/>
  <c r="AK98" i="12"/>
  <c r="AQ98" i="12" s="1"/>
  <c r="AO94" i="12"/>
  <c r="AK114" i="12"/>
  <c r="AO108" i="12"/>
  <c r="X105" i="12"/>
  <c r="X114" i="12" s="1"/>
  <c r="AD106" i="12"/>
  <c r="AJ107" i="12"/>
  <c r="X109" i="12"/>
  <c r="AD110" i="12"/>
  <c r="AJ111" i="12"/>
  <c r="X113" i="12"/>
  <c r="AE106" i="12"/>
  <c r="AQ105" i="12"/>
  <c r="AQ113" i="12"/>
  <c r="AN114" i="12"/>
  <c r="AO110" i="12"/>
  <c r="AP110" i="12" s="1"/>
  <c r="AO106" i="12"/>
  <c r="AQ107" i="12"/>
  <c r="AQ31" i="12"/>
  <c r="AQ33" i="12"/>
  <c r="AQ50" i="12"/>
  <c r="AQ70" i="12"/>
  <c r="AQ14" i="12"/>
  <c r="AQ26" i="12"/>
  <c r="AQ46" i="12"/>
  <c r="AQ38" i="12"/>
  <c r="AQ78" i="12"/>
  <c r="AQ84" i="12"/>
  <c r="AQ29" i="12"/>
  <c r="AQ54" i="12"/>
  <c r="AQ82" i="12"/>
  <c r="AQ80" i="12"/>
  <c r="AM22" i="12"/>
  <c r="X22" i="12"/>
  <c r="AJ13" i="12"/>
  <c r="AM16" i="12"/>
  <c r="AN17" i="12"/>
  <c r="AM15" i="12"/>
  <c r="AP15" i="12" s="1"/>
  <c r="X15" i="12"/>
  <c r="V16" i="12"/>
  <c r="AN16" i="12" s="1"/>
  <c r="N16" i="12"/>
  <c r="AO16" i="12"/>
  <c r="Y20" i="12"/>
  <c r="AQ20" i="12" s="1"/>
  <c r="AO20" i="12"/>
  <c r="AE21" i="12"/>
  <c r="AQ21" i="12" s="1"/>
  <c r="AQ25" i="12"/>
  <c r="AM21" i="12"/>
  <c r="AP21" i="12" s="1"/>
  <c r="W88" i="12"/>
  <c r="AO13" i="12"/>
  <c r="Y13" i="12"/>
  <c r="R16" i="12"/>
  <c r="X18" i="12"/>
  <c r="AN19" i="12"/>
  <c r="AM20" i="12"/>
  <c r="AD23" i="12"/>
  <c r="AP28" i="12"/>
  <c r="AM39" i="12"/>
  <c r="AM41" i="12"/>
  <c r="AD41" i="12"/>
  <c r="AM44" i="12"/>
  <c r="AM55" i="12"/>
  <c r="X55" i="12"/>
  <c r="X61" i="12"/>
  <c r="AO61" i="12"/>
  <c r="AP61" i="12" s="1"/>
  <c r="Y61" i="12"/>
  <c r="AQ61" i="12" s="1"/>
  <c r="AO63" i="12"/>
  <c r="AM70" i="12"/>
  <c r="AP70" i="12" s="1"/>
  <c r="AM73" i="12"/>
  <c r="AM82" i="12"/>
  <c r="U88" i="12"/>
  <c r="U125" i="12" s="1"/>
  <c r="U127" i="12" s="1"/>
  <c r="AI88" i="12"/>
  <c r="AN13" i="12"/>
  <c r="X14" i="12"/>
  <c r="AA17" i="12"/>
  <c r="AA88" i="12" s="1"/>
  <c r="AA125" i="12" s="1"/>
  <c r="AA127" i="12" s="1"/>
  <c r="AO17" i="12"/>
  <c r="AO19" i="12"/>
  <c r="AP19" i="12" s="1"/>
  <c r="X21" i="12"/>
  <c r="AO23" i="12"/>
  <c r="AP23" i="12" s="1"/>
  <c r="Y24" i="12"/>
  <c r="AQ24" i="12" s="1"/>
  <c r="X25" i="12"/>
  <c r="AO27" i="12"/>
  <c r="AP27" i="12" s="1"/>
  <c r="Y28" i="12"/>
  <c r="AQ28" i="12" s="1"/>
  <c r="X29" i="12"/>
  <c r="AO31" i="12"/>
  <c r="AP31" i="12" s="1"/>
  <c r="Y32" i="12"/>
  <c r="AQ32" i="12" s="1"/>
  <c r="AD33" i="12"/>
  <c r="AM35" i="12"/>
  <c r="AM37" i="12"/>
  <c r="AD37" i="12"/>
  <c r="AM40" i="12"/>
  <c r="AQ42" i="12"/>
  <c r="AM43" i="12"/>
  <c r="AM45" i="12"/>
  <c r="AP45" i="12" s="1"/>
  <c r="AD45" i="12"/>
  <c r="AM48" i="12"/>
  <c r="X53" i="12"/>
  <c r="AO53" i="12"/>
  <c r="AP53" i="12" s="1"/>
  <c r="Y53" i="12"/>
  <c r="AQ53" i="12" s="1"/>
  <c r="AJ55" i="12"/>
  <c r="AK55" i="12"/>
  <c r="AD56" i="12"/>
  <c r="AE56" i="12"/>
  <c r="AQ56" i="12" s="1"/>
  <c r="AM63" i="12"/>
  <c r="X63" i="12"/>
  <c r="X69" i="12"/>
  <c r="AO69" i="12"/>
  <c r="AP69" i="12" s="1"/>
  <c r="Y69" i="12"/>
  <c r="AQ69" i="12" s="1"/>
  <c r="AJ71" i="12"/>
  <c r="AK71" i="12"/>
  <c r="AD72" i="12"/>
  <c r="AE72" i="12"/>
  <c r="AQ72" i="12" s="1"/>
  <c r="AN76" i="12"/>
  <c r="AD80" i="12"/>
  <c r="AM80" i="12"/>
  <c r="X26" i="12"/>
  <c r="X30" i="12"/>
  <c r="AM34" i="12"/>
  <c r="X34" i="12"/>
  <c r="Y36" i="12"/>
  <c r="AO36" i="12"/>
  <c r="AD36" i="12"/>
  <c r="AE36" i="12"/>
  <c r="AO38" i="12"/>
  <c r="AO39" i="12"/>
  <c r="AE39" i="12"/>
  <c r="AJ39" i="12"/>
  <c r="AK39" i="12"/>
  <c r="X41" i="12"/>
  <c r="Y41" i="12"/>
  <c r="AQ41" i="12" s="1"/>
  <c r="AM42" i="12"/>
  <c r="X42" i="12"/>
  <c r="Y44" i="12"/>
  <c r="AO44" i="12"/>
  <c r="AD44" i="12"/>
  <c r="AE44" i="12"/>
  <c r="AO46" i="12"/>
  <c r="X47" i="12"/>
  <c r="AO47" i="12"/>
  <c r="AE47" i="12"/>
  <c r="AJ47" i="12"/>
  <c r="AK47" i="12"/>
  <c r="X49" i="12"/>
  <c r="Y49" i="12"/>
  <c r="AQ49" i="12" s="1"/>
  <c r="AM51" i="12"/>
  <c r="X51" i="12"/>
  <c r="X57" i="12"/>
  <c r="AO57" i="12"/>
  <c r="AP57" i="12" s="1"/>
  <c r="Y57" i="12"/>
  <c r="AQ57" i="12" s="1"/>
  <c r="AJ59" i="12"/>
  <c r="AK59" i="12"/>
  <c r="AD60" i="12"/>
  <c r="AE60" i="12"/>
  <c r="AQ60" i="12" s="1"/>
  <c r="AM67" i="12"/>
  <c r="X67" i="12"/>
  <c r="X73" i="12"/>
  <c r="AO73" i="12"/>
  <c r="Y73" i="12"/>
  <c r="AQ73" i="12" s="1"/>
  <c r="AM77" i="12"/>
  <c r="X77" i="12"/>
  <c r="AO83" i="12"/>
  <c r="Y83" i="12"/>
  <c r="AO104" i="12"/>
  <c r="AP104" i="12" s="1"/>
  <c r="AO122" i="12"/>
  <c r="AP122" i="12" s="1"/>
  <c r="X122" i="12"/>
  <c r="AO33" i="12"/>
  <c r="AP33" i="12" s="1"/>
  <c r="AM36" i="12"/>
  <c r="AM49" i="12"/>
  <c r="AD49" i="12"/>
  <c r="AJ63" i="12"/>
  <c r="AK63" i="12"/>
  <c r="AD64" i="12"/>
  <c r="AE64" i="12"/>
  <c r="AQ64" i="12" s="1"/>
  <c r="AM71" i="12"/>
  <c r="X71" i="12"/>
  <c r="X13" i="12"/>
  <c r="AC88" i="12"/>
  <c r="AC125" i="12" s="1"/>
  <c r="AM13" i="12"/>
  <c r="X16" i="12"/>
  <c r="N17" i="12"/>
  <c r="P17" i="12" s="1"/>
  <c r="S17" i="12" s="1"/>
  <c r="X20" i="12"/>
  <c r="X24" i="12"/>
  <c r="X28" i="12"/>
  <c r="X32" i="12"/>
  <c r="X33" i="12"/>
  <c r="AO35" i="12"/>
  <c r="AE35" i="12"/>
  <c r="AJ35" i="12"/>
  <c r="AK35" i="12"/>
  <c r="X37" i="12"/>
  <c r="Y37" i="12"/>
  <c r="AQ37" i="12" s="1"/>
  <c r="AM38" i="12"/>
  <c r="X38" i="12"/>
  <c r="AJ38" i="12"/>
  <c r="Y40" i="12"/>
  <c r="AO40" i="12"/>
  <c r="AD40" i="12"/>
  <c r="AE40" i="12"/>
  <c r="AO41" i="12"/>
  <c r="AO42" i="12"/>
  <c r="AO43" i="12"/>
  <c r="AE43" i="12"/>
  <c r="AJ43" i="12"/>
  <c r="AK43" i="12"/>
  <c r="X45" i="12"/>
  <c r="Y45" i="12"/>
  <c r="AQ45" i="12" s="1"/>
  <c r="AM46" i="12"/>
  <c r="AP46" i="12" s="1"/>
  <c r="X46" i="12"/>
  <c r="AJ46" i="12"/>
  <c r="Y48" i="12"/>
  <c r="AO48" i="12"/>
  <c r="AD48" i="12"/>
  <c r="AE48" i="12"/>
  <c r="AO49" i="12"/>
  <c r="AJ51" i="12"/>
  <c r="AK51" i="12"/>
  <c r="AD52" i="12"/>
  <c r="AE52" i="12"/>
  <c r="AQ52" i="12" s="1"/>
  <c r="AN53" i="12"/>
  <c r="AN56" i="12"/>
  <c r="AM59" i="12"/>
  <c r="AP59" i="12" s="1"/>
  <c r="X59" i="12"/>
  <c r="X65" i="12"/>
  <c r="AO65" i="12"/>
  <c r="AP65" i="12" s="1"/>
  <c r="Y65" i="12"/>
  <c r="AQ65" i="12" s="1"/>
  <c r="AJ67" i="12"/>
  <c r="AK67" i="12"/>
  <c r="AD68" i="12"/>
  <c r="AE68" i="12"/>
  <c r="AQ68" i="12" s="1"/>
  <c r="AN69" i="12"/>
  <c r="AN72" i="12"/>
  <c r="X75" i="12"/>
  <c r="AM75" i="12"/>
  <c r="AM85" i="12"/>
  <c r="X85" i="12"/>
  <c r="X50" i="12"/>
  <c r="AO52" i="12"/>
  <c r="AP52" i="12" s="1"/>
  <c r="AD53" i="12"/>
  <c r="X54" i="12"/>
  <c r="AO56" i="12"/>
  <c r="AP56" i="12" s="1"/>
  <c r="AD57" i="12"/>
  <c r="X58" i="12"/>
  <c r="AO60" i="12"/>
  <c r="AD61" i="12"/>
  <c r="X62" i="12"/>
  <c r="AO64" i="12"/>
  <c r="AP64" i="12" s="1"/>
  <c r="AD65" i="12"/>
  <c r="X66" i="12"/>
  <c r="AO68" i="12"/>
  <c r="AD69" i="12"/>
  <c r="X70" i="12"/>
  <c r="AO72" i="12"/>
  <c r="AP72" i="12" s="1"/>
  <c r="AD73" i="12"/>
  <c r="X74" i="12"/>
  <c r="AO75" i="12"/>
  <c r="AJ75" i="12"/>
  <c r="X76" i="12"/>
  <c r="Y81" i="12"/>
  <c r="AM83" i="12"/>
  <c r="X83" i="12"/>
  <c r="AJ83" i="12"/>
  <c r="AO85" i="12"/>
  <c r="Y87" i="12"/>
  <c r="AQ87" i="12" s="1"/>
  <c r="AP93" i="12"/>
  <c r="AQ77" i="12"/>
  <c r="AO77" i="12"/>
  <c r="AN78" i="12"/>
  <c r="AM78" i="12"/>
  <c r="AM81" i="12"/>
  <c r="X81" i="12"/>
  <c r="AQ85" i="12"/>
  <c r="AM87" i="12"/>
  <c r="AP87" i="12" s="1"/>
  <c r="X87" i="12"/>
  <c r="AO91" i="12"/>
  <c r="K101" i="12"/>
  <c r="R101" i="12" s="1"/>
  <c r="AN92" i="12"/>
  <c r="AN101" i="12" s="1"/>
  <c r="N92" i="12"/>
  <c r="P92" i="12" s="1"/>
  <c r="S92" i="12" s="1"/>
  <c r="AO92" i="12"/>
  <c r="AM94" i="12"/>
  <c r="AP94" i="12" s="1"/>
  <c r="AQ97" i="12"/>
  <c r="AO100" i="12"/>
  <c r="AM114" i="12"/>
  <c r="AE51" i="12"/>
  <c r="AQ51" i="12" s="1"/>
  <c r="AE55" i="12"/>
  <c r="AE59" i="12"/>
  <c r="AE63" i="12"/>
  <c r="AE67" i="12"/>
  <c r="AQ67" i="12" s="1"/>
  <c r="AE71" i="12"/>
  <c r="AQ71" i="12" s="1"/>
  <c r="AO76" i="12"/>
  <c r="AM79" i="12"/>
  <c r="AP79" i="12" s="1"/>
  <c r="X79" i="12"/>
  <c r="AJ79" i="12"/>
  <c r="AD84" i="12"/>
  <c r="AJ85" i="12"/>
  <c r="AD86" i="12"/>
  <c r="AM86" i="12"/>
  <c r="AM91" i="12"/>
  <c r="AO97" i="12"/>
  <c r="AP97" i="12" s="1"/>
  <c r="AO98" i="12"/>
  <c r="AP98" i="12" s="1"/>
  <c r="AN117" i="12"/>
  <c r="AB123" i="12"/>
  <c r="AB126" i="12" s="1"/>
  <c r="AI123" i="12"/>
  <c r="AI126" i="12" s="1"/>
  <c r="AJ117" i="12"/>
  <c r="AO117" i="12"/>
  <c r="AJ121" i="12"/>
  <c r="AO121" i="12"/>
  <c r="AP121" i="12" s="1"/>
  <c r="AM100" i="12"/>
  <c r="AP106" i="12"/>
  <c r="AP108" i="12"/>
  <c r="AP112" i="12"/>
  <c r="AN121" i="12"/>
  <c r="AM92" i="12"/>
  <c r="AQ106" i="12"/>
  <c r="AQ108" i="12"/>
  <c r="AQ110" i="12"/>
  <c r="AQ123" i="12"/>
  <c r="AQ126" i="12" s="1"/>
  <c r="AO118" i="12"/>
  <c r="AP118" i="12" s="1"/>
  <c r="X118" i="12"/>
  <c r="X119" i="12"/>
  <c r="M101" i="12"/>
  <c r="AM96" i="12"/>
  <c r="AP96" i="12" s="1"/>
  <c r="AM123" i="12"/>
  <c r="AM126" i="12" s="1"/>
  <c r="R118" i="12"/>
  <c r="K123" i="12"/>
  <c r="AO105" i="12"/>
  <c r="AP105" i="12" s="1"/>
  <c r="AO107" i="12"/>
  <c r="AP107" i="12" s="1"/>
  <c r="AO109" i="12"/>
  <c r="AP109" i="12" s="1"/>
  <c r="AO111" i="12"/>
  <c r="AP111" i="12" s="1"/>
  <c r="AO113" i="12"/>
  <c r="AP113" i="12" s="1"/>
  <c r="R119" i="12"/>
  <c r="L123" i="12"/>
  <c r="L126" i="12" s="1"/>
  <c r="M119" i="12"/>
  <c r="AC119" i="12"/>
  <c r="AD119" i="12" s="1"/>
  <c r="AD123" i="12" s="1"/>
  <c r="AD126" i="12" s="1"/>
  <c r="AK123" i="10"/>
  <c r="L127" i="12" l="1"/>
  <c r="AP86" i="12"/>
  <c r="AQ112" i="12"/>
  <c r="AQ81" i="12"/>
  <c r="AP77" i="12"/>
  <c r="AP47" i="12"/>
  <c r="AP80" i="12"/>
  <c r="AP26" i="12"/>
  <c r="AP24" i="12"/>
  <c r="AP71" i="12"/>
  <c r="AJ114" i="12"/>
  <c r="AQ58" i="12"/>
  <c r="AB127" i="12"/>
  <c r="W125" i="12"/>
  <c r="R92" i="12"/>
  <c r="Y16" i="12"/>
  <c r="AQ16" i="12" s="1"/>
  <c r="P16" i="12"/>
  <c r="S16" i="12" s="1"/>
  <c r="AQ83" i="12"/>
  <c r="AP76" i="12"/>
  <c r="AP81" i="12"/>
  <c r="AP49" i="12"/>
  <c r="AP51" i="12"/>
  <c r="AP37" i="12"/>
  <c r="AP25" i="12"/>
  <c r="AP78" i="12"/>
  <c r="AP75" i="12"/>
  <c r="AP20" i="12"/>
  <c r="AP29" i="12"/>
  <c r="Y114" i="12"/>
  <c r="AP83" i="12"/>
  <c r="AP60" i="12"/>
  <c r="AP36" i="12"/>
  <c r="AQ47" i="12"/>
  <c r="AQ39" i="12"/>
  <c r="AP63" i="12"/>
  <c r="AP82" i="12"/>
  <c r="AP55" i="12"/>
  <c r="AP22" i="12"/>
  <c r="AD114" i="12"/>
  <c r="AJ101" i="12"/>
  <c r="AP84" i="12"/>
  <c r="AP100" i="12"/>
  <c r="AP68" i="12"/>
  <c r="AQ48" i="12"/>
  <c r="AP67" i="12"/>
  <c r="AP34" i="12"/>
  <c r="AI125" i="12"/>
  <c r="AI127" i="12" s="1"/>
  <c r="AE114" i="12"/>
  <c r="AK101" i="12"/>
  <c r="AP92" i="12"/>
  <c r="AQ59" i="12"/>
  <c r="AQ55" i="12"/>
  <c r="AQ36" i="12"/>
  <c r="AQ63" i="12"/>
  <c r="AQ40" i="12"/>
  <c r="AQ35" i="12"/>
  <c r="M120" i="12"/>
  <c r="W120" i="12"/>
  <c r="N120" i="12"/>
  <c r="P120" i="12" s="1"/>
  <c r="AO119" i="12"/>
  <c r="AP119" i="12" s="1"/>
  <c r="AM101" i="12"/>
  <c r="AP91" i="12"/>
  <c r="AP85" i="12"/>
  <c r="AP13" i="12"/>
  <c r="AP48" i="12"/>
  <c r="AP35" i="12"/>
  <c r="AP39" i="12"/>
  <c r="AO88" i="12"/>
  <c r="V88" i="12"/>
  <c r="V125" i="12" s="1"/>
  <c r="AD17" i="12"/>
  <c r="AD88" i="12" s="1"/>
  <c r="AM17" i="12"/>
  <c r="AP17" i="12" s="1"/>
  <c r="AP117" i="12"/>
  <c r="AC123" i="12"/>
  <c r="AC126" i="12" s="1"/>
  <c r="AC127" i="12" s="1"/>
  <c r="R123" i="12"/>
  <c r="K126" i="12"/>
  <c r="R126" i="12" s="1"/>
  <c r="AP38" i="12"/>
  <c r="M18" i="12"/>
  <c r="M88" i="12" s="1"/>
  <c r="M125" i="12" s="1"/>
  <c r="AG18" i="12"/>
  <c r="N18" i="12"/>
  <c r="P18" i="12" s="1"/>
  <c r="S18" i="12" s="1"/>
  <c r="AQ104" i="12"/>
  <c r="AQ114" i="12" s="1"/>
  <c r="AQ44" i="12"/>
  <c r="AP40" i="12"/>
  <c r="AP73" i="12"/>
  <c r="AP44" i="12"/>
  <c r="AP16" i="12"/>
  <c r="M123" i="12"/>
  <c r="M126" i="12" s="1"/>
  <c r="V120" i="12"/>
  <c r="R120" i="12"/>
  <c r="AJ123" i="12"/>
  <c r="AJ126" i="12" s="1"/>
  <c r="AP114" i="12"/>
  <c r="AO101" i="12"/>
  <c r="AQ43" i="12"/>
  <c r="X88" i="12"/>
  <c r="X125" i="12" s="1"/>
  <c r="AO114" i="12"/>
  <c r="AP42" i="12"/>
  <c r="R17" i="12"/>
  <c r="AE17" i="12" s="1"/>
  <c r="AP43" i="12"/>
  <c r="J88" i="12"/>
  <c r="J125" i="12" s="1"/>
  <c r="J127" i="12" s="1"/>
  <c r="AP41" i="12"/>
  <c r="Y88" i="12"/>
  <c r="Y125" i="12" s="1"/>
  <c r="Y127" i="12" s="1"/>
  <c r="AQ13" i="12"/>
  <c r="R100" i="10"/>
  <c r="R99" i="10"/>
  <c r="R98" i="10"/>
  <c r="R97" i="10"/>
  <c r="R96" i="10"/>
  <c r="R95" i="10"/>
  <c r="R94" i="10"/>
  <c r="R93" i="10"/>
  <c r="R91" i="10"/>
  <c r="R122" i="10"/>
  <c r="R121" i="10"/>
  <c r="R117" i="10"/>
  <c r="M92" i="10"/>
  <c r="AD125" i="12" l="1"/>
  <c r="AD127" i="12" s="1"/>
  <c r="AP101" i="12"/>
  <c r="AQ17" i="12"/>
  <c r="AE88" i="12"/>
  <c r="AE125" i="12" s="1"/>
  <c r="AE127" i="12" s="1"/>
  <c r="AN120" i="12"/>
  <c r="AN123" i="12" s="1"/>
  <c r="AN126" i="12" s="1"/>
  <c r="V123" i="12"/>
  <c r="V126" i="12" s="1"/>
  <c r="AJ18" i="12"/>
  <c r="AJ88" i="12" s="1"/>
  <c r="AJ125" i="12" s="1"/>
  <c r="AJ127" i="12" s="1"/>
  <c r="AG88" i="12"/>
  <c r="AG125" i="12" s="1"/>
  <c r="AG127" i="12" s="1"/>
  <c r="AM18" i="12"/>
  <c r="V127" i="12"/>
  <c r="AQ92" i="12"/>
  <c r="AQ101" i="12" s="1"/>
  <c r="M127" i="12"/>
  <c r="AO125" i="12"/>
  <c r="AO120" i="12"/>
  <c r="X120" i="12"/>
  <c r="X123" i="12" s="1"/>
  <c r="X126" i="12" s="1"/>
  <c r="X127" i="12" s="1"/>
  <c r="W123" i="12"/>
  <c r="W126" i="12" s="1"/>
  <c r="W127" i="12" s="1"/>
  <c r="AH18" i="12"/>
  <c r="R18" i="12"/>
  <c r="AK18" i="12" s="1"/>
  <c r="K88" i="12"/>
  <c r="E6" i="11"/>
  <c r="D4" i="13" l="1"/>
  <c r="I4" i="12"/>
  <c r="AQ18" i="12"/>
  <c r="AQ88" i="12" s="1"/>
  <c r="AQ125" i="12" s="1"/>
  <c r="AQ127" i="12" s="1"/>
  <c r="AK88" i="12"/>
  <c r="AK125" i="12" s="1"/>
  <c r="AK127" i="12" s="1"/>
  <c r="AN18" i="12"/>
  <c r="AN88" i="12" s="1"/>
  <c r="AN125" i="12" s="1"/>
  <c r="AN127" i="12" s="1"/>
  <c r="AH88" i="12"/>
  <c r="AH125" i="12" s="1"/>
  <c r="AH127" i="12" s="1"/>
  <c r="AP120" i="12"/>
  <c r="AP123" i="12" s="1"/>
  <c r="AP126" i="12" s="1"/>
  <c r="AO123" i="12"/>
  <c r="AO126" i="12" s="1"/>
  <c r="AO127" i="12" s="1"/>
  <c r="AP18" i="12"/>
  <c r="AP88" i="12" s="1"/>
  <c r="AP125" i="12" s="1"/>
  <c r="AM88" i="12"/>
  <c r="AM125" i="12" s="1"/>
  <c r="AM127" i="12" s="1"/>
  <c r="K125" i="12"/>
  <c r="R88" i="12"/>
  <c r="I46" i="11"/>
  <c r="G46" i="11"/>
  <c r="F46" i="11"/>
  <c r="E46" i="11"/>
  <c r="I40" i="11"/>
  <c r="G40" i="11"/>
  <c r="F40" i="11"/>
  <c r="L40" i="11" s="1"/>
  <c r="E40" i="11"/>
  <c r="I36" i="11"/>
  <c r="G36" i="11"/>
  <c r="F36" i="11"/>
  <c r="E36" i="11"/>
  <c r="E41" i="11"/>
  <c r="I4" i="10"/>
  <c r="I3" i="10"/>
  <c r="I2" i="10"/>
  <c r="AP127" i="12" l="1"/>
  <c r="K36" i="11"/>
  <c r="M36" i="11"/>
  <c r="M46" i="11"/>
  <c r="R125" i="12"/>
  <c r="K127" i="12"/>
  <c r="R127" i="12" s="1"/>
  <c r="K40" i="11"/>
  <c r="H40" i="11"/>
  <c r="L36" i="11"/>
  <c r="H36" i="11"/>
  <c r="M40" i="11"/>
  <c r="K46" i="11"/>
  <c r="H46" i="11"/>
  <c r="L46" i="11"/>
  <c r="F41" i="11"/>
  <c r="M41" i="11" s="1"/>
  <c r="F42" i="11"/>
  <c r="M42" i="11" s="1"/>
  <c r="E42" i="11"/>
  <c r="E48" i="11" l="1"/>
  <c r="E47" i="11"/>
  <c r="L42" i="11"/>
  <c r="L41" i="11"/>
  <c r="E50" i="11"/>
  <c r="G47" i="11" l="1"/>
  <c r="H47" i="11" s="1"/>
  <c r="I47" i="11"/>
  <c r="E49" i="11"/>
  <c r="G41" i="11"/>
  <c r="H41" i="11" s="1"/>
  <c r="G42" i="11"/>
  <c r="H42" i="11" s="1"/>
  <c r="K47" i="11" l="1"/>
  <c r="F47" i="11"/>
  <c r="I42" i="11"/>
  <c r="K42" i="11" s="1"/>
  <c r="I41" i="11"/>
  <c r="K41" i="11" s="1"/>
  <c r="F50" i="11"/>
  <c r="G48" i="11" l="1"/>
  <c r="F48" i="11"/>
  <c r="F49" i="11" s="1"/>
  <c r="M47" i="11"/>
  <c r="L47" i="11"/>
  <c r="G50" i="11"/>
  <c r="H50" i="11" s="1"/>
  <c r="I50" i="11"/>
  <c r="K50" i="11" s="1"/>
  <c r="L50" i="11" l="1"/>
  <c r="M50" i="11"/>
  <c r="I48" i="11"/>
  <c r="M48" i="11" s="1"/>
  <c r="H48" i="11"/>
  <c r="H49" i="11" s="1"/>
  <c r="G49" i="11"/>
  <c r="L49" i="11" s="1"/>
  <c r="L48" i="11"/>
  <c r="K48" i="11" l="1"/>
  <c r="I49" i="11"/>
  <c r="K49" i="11" l="1"/>
  <c r="M49" i="11"/>
  <c r="F39" i="11" l="1"/>
  <c r="G39" i="11" l="1"/>
  <c r="L39" i="11" s="1"/>
  <c r="E39" i="11"/>
  <c r="H39" i="11" l="1"/>
  <c r="I39" i="11"/>
  <c r="K39" i="11" l="1"/>
  <c r="M39" i="11"/>
  <c r="E37" i="11" l="1"/>
  <c r="G37" i="11"/>
  <c r="E38" i="11"/>
  <c r="F37" i="11" l="1"/>
  <c r="H37" i="11"/>
  <c r="E43" i="11"/>
  <c r="E52" i="11" s="1"/>
  <c r="I37" i="11"/>
  <c r="G38" i="11"/>
  <c r="G43" i="11" s="1"/>
  <c r="G52" i="11" s="1"/>
  <c r="E54" i="11" l="1"/>
  <c r="E53" i="11"/>
  <c r="G54" i="11"/>
  <c r="G53" i="11"/>
  <c r="K37" i="11"/>
  <c r="I38" i="11"/>
  <c r="K38" i="11" s="1"/>
  <c r="F38" i="11"/>
  <c r="F43" i="11" s="1"/>
  <c r="H38" i="11"/>
  <c r="H43" i="11" s="1"/>
  <c r="H52" i="11" s="1"/>
  <c r="G44" i="11"/>
  <c r="I44" i="11"/>
  <c r="L37" i="11"/>
  <c r="M37" i="11"/>
  <c r="E44" i="11"/>
  <c r="H54" i="11" l="1"/>
  <c r="K44" i="11"/>
  <c r="H44" i="11"/>
  <c r="F52" i="11"/>
  <c r="L43" i="11"/>
  <c r="M38" i="11"/>
  <c r="L38" i="11"/>
  <c r="I43" i="11"/>
  <c r="M43" i="11" s="1"/>
  <c r="H53" i="11"/>
  <c r="F44" i="11"/>
  <c r="F54" i="11" l="1"/>
  <c r="C54" i="11" s="1"/>
  <c r="F53" i="11"/>
  <c r="C53" i="11" s="1"/>
  <c r="K43" i="11"/>
  <c r="I52" i="11"/>
  <c r="L52" i="11"/>
  <c r="M44" i="11"/>
  <c r="L44" i="11"/>
  <c r="K52" i="11" l="1"/>
  <c r="I53" i="11"/>
  <c r="M52" i="11"/>
  <c r="AH96" i="10" l="1"/>
  <c r="N113" i="10"/>
  <c r="P113" i="10" s="1"/>
  <c r="S113" i="10" s="1"/>
  <c r="N112" i="10"/>
  <c r="P112" i="10" s="1"/>
  <c r="S112" i="10" s="1"/>
  <c r="N111" i="10"/>
  <c r="P111" i="10" s="1"/>
  <c r="S111" i="10" s="1"/>
  <c r="N110" i="10"/>
  <c r="P110" i="10" s="1"/>
  <c r="S110" i="10" s="1"/>
  <c r="N109" i="10"/>
  <c r="P109" i="10" s="1"/>
  <c r="S109" i="10" s="1"/>
  <c r="N108" i="10"/>
  <c r="P108" i="10" s="1"/>
  <c r="S108" i="10" s="1"/>
  <c r="N107" i="10"/>
  <c r="N106" i="10"/>
  <c r="N105" i="10"/>
  <c r="N104" i="10"/>
  <c r="P104" i="10" s="1"/>
  <c r="S104" i="10" s="1"/>
  <c r="L114" i="10"/>
  <c r="K114" i="10"/>
  <c r="J114" i="10"/>
  <c r="AI113" i="10"/>
  <c r="AK113" i="10" s="1"/>
  <c r="AC113" i="10"/>
  <c r="AE113" i="10" s="1"/>
  <c r="W113" i="10"/>
  <c r="Y113" i="10" s="1"/>
  <c r="M113" i="10"/>
  <c r="AI112" i="10"/>
  <c r="AK112" i="10" s="1"/>
  <c r="AC112" i="10"/>
  <c r="AE112" i="10" s="1"/>
  <c r="W112" i="10"/>
  <c r="Y112" i="10" s="1"/>
  <c r="M112" i="10"/>
  <c r="AI111" i="10"/>
  <c r="AK111" i="10" s="1"/>
  <c r="AC111" i="10"/>
  <c r="AE111" i="10" s="1"/>
  <c r="W111" i="10"/>
  <c r="Y111" i="10" s="1"/>
  <c r="M111" i="10"/>
  <c r="AI110" i="10"/>
  <c r="AK110" i="10" s="1"/>
  <c r="AC110" i="10"/>
  <c r="AE110" i="10" s="1"/>
  <c r="W110" i="10"/>
  <c r="Y110" i="10" s="1"/>
  <c r="M110" i="10"/>
  <c r="AI109" i="10"/>
  <c r="AK109" i="10" s="1"/>
  <c r="AC109" i="10"/>
  <c r="AE109" i="10" s="1"/>
  <c r="W109" i="10"/>
  <c r="Y109" i="10" s="1"/>
  <c r="M109" i="10"/>
  <c r="AI108" i="10"/>
  <c r="AK108" i="10" s="1"/>
  <c r="AC108" i="10"/>
  <c r="AE108" i="10" s="1"/>
  <c r="W108" i="10"/>
  <c r="Y108" i="10" s="1"/>
  <c r="M108" i="10"/>
  <c r="AI107" i="10"/>
  <c r="AK107" i="10" s="1"/>
  <c r="AC107" i="10"/>
  <c r="AE107" i="10" s="1"/>
  <c r="W107" i="10"/>
  <c r="Y107" i="10" s="1"/>
  <c r="M107" i="10"/>
  <c r="AI106" i="10"/>
  <c r="AK106" i="10" s="1"/>
  <c r="AC106" i="10"/>
  <c r="AE106" i="10" s="1"/>
  <c r="W106" i="10"/>
  <c r="Y106" i="10" s="1"/>
  <c r="M106" i="10"/>
  <c r="AI105" i="10"/>
  <c r="AK105" i="10" s="1"/>
  <c r="AC105" i="10"/>
  <c r="AE105" i="10" s="1"/>
  <c r="W105" i="10"/>
  <c r="Y105" i="10" s="1"/>
  <c r="M105" i="10"/>
  <c r="AI104" i="10"/>
  <c r="AK104" i="10" s="1"/>
  <c r="AC104" i="10"/>
  <c r="AE104" i="10" s="1"/>
  <c r="W104" i="10"/>
  <c r="Y104" i="10" s="1"/>
  <c r="M104" i="10"/>
  <c r="AI100" i="10"/>
  <c r="AK100" i="10" s="1"/>
  <c r="AH100" i="10"/>
  <c r="AG100" i="10"/>
  <c r="N100" i="10"/>
  <c r="P100" i="10" s="1"/>
  <c r="S100" i="10" s="1"/>
  <c r="AI99" i="10"/>
  <c r="AK99" i="10" s="1"/>
  <c r="AH99" i="10"/>
  <c r="AG99" i="10"/>
  <c r="N99" i="10"/>
  <c r="P99" i="10" s="1"/>
  <c r="S99" i="10" s="1"/>
  <c r="AI98" i="10"/>
  <c r="AK98" i="10" s="1"/>
  <c r="AH98" i="10"/>
  <c r="AG98" i="10"/>
  <c r="N98" i="10"/>
  <c r="P98" i="10" s="1"/>
  <c r="S98" i="10" s="1"/>
  <c r="AI97" i="10"/>
  <c r="AK97" i="10" s="1"/>
  <c r="AH97" i="10"/>
  <c r="AG97" i="10"/>
  <c r="N97" i="10"/>
  <c r="P97" i="10" s="1"/>
  <c r="S97" i="10" s="1"/>
  <c r="AI96" i="10"/>
  <c r="AK96" i="10" s="1"/>
  <c r="AG96" i="10"/>
  <c r="AI95" i="10"/>
  <c r="AK95" i="10" s="1"/>
  <c r="AH95" i="10"/>
  <c r="AG95" i="10"/>
  <c r="N95" i="10"/>
  <c r="P95" i="10" s="1"/>
  <c r="S95" i="10" s="1"/>
  <c r="AI94" i="10"/>
  <c r="AK94" i="10" s="1"/>
  <c r="AH94" i="10"/>
  <c r="AG94" i="10"/>
  <c r="N94" i="10"/>
  <c r="P94" i="10" s="1"/>
  <c r="S94" i="10" s="1"/>
  <c r="AI93" i="10"/>
  <c r="AK93" i="10" s="1"/>
  <c r="AH93" i="10"/>
  <c r="AG93" i="10"/>
  <c r="N93" i="10"/>
  <c r="P93" i="10" s="1"/>
  <c r="S93" i="10" s="1"/>
  <c r="AI92" i="10"/>
  <c r="AK92" i="10" s="1"/>
  <c r="AH92" i="10"/>
  <c r="AG92" i="10"/>
  <c r="N92" i="10"/>
  <c r="AI91" i="10"/>
  <c r="AK91" i="10" s="1"/>
  <c r="AH91" i="10"/>
  <c r="AG91" i="10"/>
  <c r="N91" i="10"/>
  <c r="P91" i="10" s="1"/>
  <c r="S91" i="10" s="1"/>
  <c r="M96" i="10"/>
  <c r="M95" i="10"/>
  <c r="M94" i="10"/>
  <c r="M93" i="10"/>
  <c r="L101" i="10"/>
  <c r="K101" i="10"/>
  <c r="J101" i="10"/>
  <c r="M100" i="10"/>
  <c r="M99" i="10"/>
  <c r="M98" i="10"/>
  <c r="M97" i="10"/>
  <c r="M91" i="10"/>
  <c r="AK101" i="10" l="1"/>
  <c r="AK114" i="10"/>
  <c r="P107" i="10"/>
  <c r="S107" i="10" s="1"/>
  <c r="P106" i="10"/>
  <c r="S106" i="10" s="1"/>
  <c r="P105" i="10"/>
  <c r="S105" i="10" s="1"/>
  <c r="P92" i="10"/>
  <c r="S92" i="10" s="1"/>
  <c r="R92" i="10"/>
  <c r="R101" i="10"/>
  <c r="AM98" i="10"/>
  <c r="AN111" i="10"/>
  <c r="AO113" i="10"/>
  <c r="AJ97" i="10"/>
  <c r="X107" i="10"/>
  <c r="AO110" i="10"/>
  <c r="AJ110" i="10"/>
  <c r="AO111" i="10"/>
  <c r="AJ111" i="10"/>
  <c r="AO92" i="10"/>
  <c r="AO94" i="10"/>
  <c r="AJ94" i="10"/>
  <c r="AJ98" i="10"/>
  <c r="AN107" i="10"/>
  <c r="AD110" i="10"/>
  <c r="AD111" i="10"/>
  <c r="AO107" i="10"/>
  <c r="AJ107" i="10"/>
  <c r="AJ109" i="10"/>
  <c r="X111" i="10"/>
  <c r="AJ112" i="10"/>
  <c r="AM92" i="10"/>
  <c r="AN97" i="10"/>
  <c r="AO98" i="10"/>
  <c r="AO100" i="10"/>
  <c r="AJ100" i="10"/>
  <c r="AN93" i="10"/>
  <c r="AJ93" i="10"/>
  <c r="AN94" i="10"/>
  <c r="AO99" i="10"/>
  <c r="AJ99" i="10"/>
  <c r="AM97" i="10"/>
  <c r="AN98" i="10"/>
  <c r="AO105" i="10"/>
  <c r="AJ104" i="10"/>
  <c r="AO106" i="10"/>
  <c r="AJ106" i="10"/>
  <c r="AD106" i="10"/>
  <c r="AO91" i="10"/>
  <c r="AJ91" i="10"/>
  <c r="AN91" i="10"/>
  <c r="AQ98" i="10"/>
  <c r="N96" i="10"/>
  <c r="P96" i="10" s="1"/>
  <c r="S96" i="10" s="1"/>
  <c r="AO96" i="10"/>
  <c r="AJ96" i="10"/>
  <c r="AJ108" i="10"/>
  <c r="W114" i="10"/>
  <c r="G15" i="11" s="1"/>
  <c r="X108" i="10"/>
  <c r="AN105" i="10"/>
  <c r="AN108" i="10"/>
  <c r="U114" i="10"/>
  <c r="E15" i="11" s="1"/>
  <c r="AI114" i="10"/>
  <c r="G17" i="11" s="1"/>
  <c r="AD105" i="10"/>
  <c r="AJ105" i="10"/>
  <c r="X106" i="10"/>
  <c r="AO108" i="10"/>
  <c r="AN109" i="10"/>
  <c r="X110" i="10"/>
  <c r="AN112" i="10"/>
  <c r="AM113" i="10"/>
  <c r="AJ113" i="10"/>
  <c r="AN104" i="10"/>
  <c r="AC114" i="10"/>
  <c r="G16" i="11" s="1"/>
  <c r="X105" i="10"/>
  <c r="AN106" i="10"/>
  <c r="AO109" i="10"/>
  <c r="AN110" i="10"/>
  <c r="AQ111" i="10"/>
  <c r="AO112" i="10"/>
  <c r="AN113" i="10"/>
  <c r="AM93" i="10"/>
  <c r="AM94" i="10"/>
  <c r="AN95" i="10"/>
  <c r="AN96" i="10"/>
  <c r="AM99" i="10"/>
  <c r="AM100" i="10"/>
  <c r="X104" i="10"/>
  <c r="AD107" i="10"/>
  <c r="X112" i="10"/>
  <c r="AM91" i="10"/>
  <c r="AJ92" i="10"/>
  <c r="AJ95" i="10"/>
  <c r="AM96" i="10"/>
  <c r="AN99" i="10"/>
  <c r="AN100" i="10"/>
  <c r="M114" i="10"/>
  <c r="AD104" i="10"/>
  <c r="AG114" i="10"/>
  <c r="E17" i="11" s="1"/>
  <c r="AO104" i="10"/>
  <c r="AD108" i="10"/>
  <c r="X109" i="10"/>
  <c r="AQ109" i="10"/>
  <c r="AD112" i="10"/>
  <c r="AD113" i="10"/>
  <c r="AO97" i="10"/>
  <c r="AN92" i="10"/>
  <c r="AQ93" i="10"/>
  <c r="AO93" i="10"/>
  <c r="AM95" i="10"/>
  <c r="AB114" i="10"/>
  <c r="F16" i="11" s="1"/>
  <c r="AH114" i="10"/>
  <c r="F17" i="11" s="1"/>
  <c r="AD109" i="10"/>
  <c r="AQ110" i="10"/>
  <c r="V114" i="10"/>
  <c r="F15" i="11" s="1"/>
  <c r="AA114" i="10"/>
  <c r="E16" i="11" s="1"/>
  <c r="AM106" i="10"/>
  <c r="AM107" i="10"/>
  <c r="AM108" i="10"/>
  <c r="AM109" i="10"/>
  <c r="AM110" i="10"/>
  <c r="AM111" i="10"/>
  <c r="AM112" i="10"/>
  <c r="X113" i="10"/>
  <c r="AM104" i="10"/>
  <c r="AM105" i="10"/>
  <c r="AO95" i="10"/>
  <c r="AG101" i="10"/>
  <c r="E14" i="11" s="1"/>
  <c r="AH101" i="10"/>
  <c r="F14" i="11" s="1"/>
  <c r="AI101" i="10"/>
  <c r="G14" i="11" s="1"/>
  <c r="AB101" i="10"/>
  <c r="AC101" i="10"/>
  <c r="U101" i="10"/>
  <c r="M101" i="10"/>
  <c r="V101" i="10"/>
  <c r="AA101" i="10"/>
  <c r="W101" i="10"/>
  <c r="AQ106" i="10" l="1"/>
  <c r="Y114" i="10"/>
  <c r="I15" i="11" s="1"/>
  <c r="K15" i="11" s="1"/>
  <c r="AP105" i="10"/>
  <c r="AP112" i="10"/>
  <c r="AP113" i="10"/>
  <c r="AP98" i="10"/>
  <c r="AP111" i="10"/>
  <c r="AP107" i="10"/>
  <c r="AP99" i="10"/>
  <c r="AJ101" i="10"/>
  <c r="AP93" i="10"/>
  <c r="AP92" i="10"/>
  <c r="AP97" i="10"/>
  <c r="AQ97" i="10"/>
  <c r="AP110" i="10"/>
  <c r="AP106" i="10"/>
  <c r="AP94" i="10"/>
  <c r="L17" i="11"/>
  <c r="M17" i="11"/>
  <c r="L16" i="11"/>
  <c r="M16" i="11"/>
  <c r="L14" i="11"/>
  <c r="L15" i="11"/>
  <c r="M15" i="11"/>
  <c r="AP100" i="10"/>
  <c r="AP91" i="10"/>
  <c r="AP96" i="10"/>
  <c r="AQ94" i="10"/>
  <c r="AQ95" i="10"/>
  <c r="H15" i="11"/>
  <c r="H16" i="11"/>
  <c r="H17" i="11"/>
  <c r="H14" i="11"/>
  <c r="AD101" i="10"/>
  <c r="AQ112" i="10"/>
  <c r="AQ92" i="10"/>
  <c r="AN101" i="10"/>
  <c r="AD114" i="10"/>
  <c r="AJ114" i="10"/>
  <c r="AQ108" i="10"/>
  <c r="AP108" i="10"/>
  <c r="AN114" i="10"/>
  <c r="AQ113" i="10"/>
  <c r="X114" i="10"/>
  <c r="AP109" i="10"/>
  <c r="AQ107" i="10"/>
  <c r="AO114" i="10"/>
  <c r="AQ96" i="10"/>
  <c r="AE114" i="10"/>
  <c r="I16" i="11" s="1"/>
  <c r="K16" i="11" s="1"/>
  <c r="AQ99" i="10"/>
  <c r="AO101" i="10"/>
  <c r="AQ91" i="10"/>
  <c r="AP95" i="10"/>
  <c r="AM114" i="10"/>
  <c r="AP104" i="10"/>
  <c r="I17" i="11"/>
  <c r="K17" i="11" s="1"/>
  <c r="AQ104" i="10"/>
  <c r="AQ100" i="10"/>
  <c r="X101" i="10"/>
  <c r="Y101" i="10"/>
  <c r="AE101" i="10"/>
  <c r="I14" i="11"/>
  <c r="K14" i="11" s="1"/>
  <c r="AM101" i="10"/>
  <c r="AI74" i="10"/>
  <c r="AK74" i="10" s="1"/>
  <c r="AH74" i="10"/>
  <c r="AG74" i="10"/>
  <c r="AC74" i="10"/>
  <c r="AE74" i="10" s="1"/>
  <c r="AB74" i="10"/>
  <c r="AA74" i="10"/>
  <c r="W74" i="10"/>
  <c r="Y74" i="10" s="1"/>
  <c r="AI73" i="10"/>
  <c r="AK73" i="10" s="1"/>
  <c r="AH73" i="10"/>
  <c r="AG73" i="10"/>
  <c r="AC73" i="10"/>
  <c r="AE73" i="10" s="1"/>
  <c r="AB73" i="10"/>
  <c r="AA73" i="10"/>
  <c r="W73" i="10"/>
  <c r="Y73" i="10" s="1"/>
  <c r="AI72" i="10"/>
  <c r="AK72" i="10" s="1"/>
  <c r="AH72" i="10"/>
  <c r="AG72" i="10"/>
  <c r="AC72" i="10"/>
  <c r="AE72" i="10" s="1"/>
  <c r="AB72" i="10"/>
  <c r="AA72" i="10"/>
  <c r="W72" i="10"/>
  <c r="Y72" i="10" s="1"/>
  <c r="AI71" i="10"/>
  <c r="AK71" i="10" s="1"/>
  <c r="AH71" i="10"/>
  <c r="AG71" i="10"/>
  <c r="AC71" i="10"/>
  <c r="AE71" i="10" s="1"/>
  <c r="AB71" i="10"/>
  <c r="AA71" i="10"/>
  <c r="W71" i="10"/>
  <c r="Y71" i="10" s="1"/>
  <c r="AI70" i="10"/>
  <c r="AK70" i="10" s="1"/>
  <c r="AH70" i="10"/>
  <c r="AG70" i="10"/>
  <c r="AC70" i="10"/>
  <c r="AE70" i="10" s="1"/>
  <c r="AB70" i="10"/>
  <c r="AA70" i="10"/>
  <c r="W70" i="10"/>
  <c r="Y70" i="10" s="1"/>
  <c r="AI69" i="10"/>
  <c r="AK69" i="10" s="1"/>
  <c r="AH69" i="10"/>
  <c r="AG69" i="10"/>
  <c r="AC69" i="10"/>
  <c r="AE69" i="10" s="1"/>
  <c r="AB69" i="10"/>
  <c r="AA69" i="10"/>
  <c r="W69" i="10"/>
  <c r="Y69" i="10" s="1"/>
  <c r="AI68" i="10"/>
  <c r="AK68" i="10" s="1"/>
  <c r="AH68" i="10"/>
  <c r="AG68" i="10"/>
  <c r="AC68" i="10"/>
  <c r="AE68" i="10" s="1"/>
  <c r="AB68" i="10"/>
  <c r="AA68" i="10"/>
  <c r="W68" i="10"/>
  <c r="Y68" i="10" s="1"/>
  <c r="AI67" i="10"/>
  <c r="AK67" i="10" s="1"/>
  <c r="AH67" i="10"/>
  <c r="AG67" i="10"/>
  <c r="AC67" i="10"/>
  <c r="AE67" i="10" s="1"/>
  <c r="AB67" i="10"/>
  <c r="AA67" i="10"/>
  <c r="W67" i="10"/>
  <c r="Y67" i="10" s="1"/>
  <c r="AI66" i="10"/>
  <c r="AK66" i="10" s="1"/>
  <c r="AH66" i="10"/>
  <c r="AG66" i="10"/>
  <c r="AC66" i="10"/>
  <c r="AE66" i="10" s="1"/>
  <c r="AB66" i="10"/>
  <c r="AA66" i="10"/>
  <c r="W66" i="10"/>
  <c r="Y66" i="10" s="1"/>
  <c r="AI65" i="10"/>
  <c r="AK65" i="10" s="1"/>
  <c r="AH65" i="10"/>
  <c r="AG65" i="10"/>
  <c r="AC65" i="10"/>
  <c r="AE65" i="10" s="1"/>
  <c r="AB65" i="10"/>
  <c r="AA65" i="10"/>
  <c r="W65" i="10"/>
  <c r="Y65" i="10" s="1"/>
  <c r="AI64" i="10"/>
  <c r="AK64" i="10" s="1"/>
  <c r="AH64" i="10"/>
  <c r="AG64" i="10"/>
  <c r="AC64" i="10"/>
  <c r="AE64" i="10" s="1"/>
  <c r="AB64" i="10"/>
  <c r="AA64" i="10"/>
  <c r="W64" i="10"/>
  <c r="Y64" i="10" s="1"/>
  <c r="AI63" i="10"/>
  <c r="AK63" i="10" s="1"/>
  <c r="AH63" i="10"/>
  <c r="AG63" i="10"/>
  <c r="AC63" i="10"/>
  <c r="AE63" i="10" s="1"/>
  <c r="AB63" i="10"/>
  <c r="AA63" i="10"/>
  <c r="W63" i="10"/>
  <c r="Y63" i="10" s="1"/>
  <c r="AI62" i="10"/>
  <c r="AK62" i="10" s="1"/>
  <c r="AH62" i="10"/>
  <c r="AG62" i="10"/>
  <c r="AC62" i="10"/>
  <c r="AE62" i="10" s="1"/>
  <c r="AB62" i="10"/>
  <c r="AA62" i="10"/>
  <c r="W62" i="10"/>
  <c r="Y62" i="10" s="1"/>
  <c r="AI61" i="10"/>
  <c r="AK61" i="10" s="1"/>
  <c r="AH61" i="10"/>
  <c r="AG61" i="10"/>
  <c r="AC61" i="10"/>
  <c r="AE61" i="10" s="1"/>
  <c r="AB61" i="10"/>
  <c r="AA61" i="10"/>
  <c r="W61" i="10"/>
  <c r="Y61" i="10" s="1"/>
  <c r="AI60" i="10"/>
  <c r="AK60" i="10" s="1"/>
  <c r="AH60" i="10"/>
  <c r="AG60" i="10"/>
  <c r="AC60" i="10"/>
  <c r="AE60" i="10" s="1"/>
  <c r="AB60" i="10"/>
  <c r="AA60" i="10"/>
  <c r="W60" i="10"/>
  <c r="Y60" i="10" s="1"/>
  <c r="AI59" i="10"/>
  <c r="AK59" i="10" s="1"/>
  <c r="AH59" i="10"/>
  <c r="AG59" i="10"/>
  <c r="AC59" i="10"/>
  <c r="AE59" i="10" s="1"/>
  <c r="AB59" i="10"/>
  <c r="AA59" i="10"/>
  <c r="W59" i="10"/>
  <c r="Y59" i="10" s="1"/>
  <c r="AI58" i="10"/>
  <c r="AK58" i="10" s="1"/>
  <c r="AH58" i="10"/>
  <c r="AG58" i="10"/>
  <c r="AC58" i="10"/>
  <c r="AE58" i="10" s="1"/>
  <c r="AB58" i="10"/>
  <c r="AA58" i="10"/>
  <c r="W58" i="10"/>
  <c r="Y58" i="10" s="1"/>
  <c r="AI57" i="10"/>
  <c r="AK57" i="10" s="1"/>
  <c r="AH57" i="10"/>
  <c r="AG57" i="10"/>
  <c r="AC57" i="10"/>
  <c r="AE57" i="10" s="1"/>
  <c r="AB57" i="10"/>
  <c r="AA57" i="10"/>
  <c r="W57" i="10"/>
  <c r="Y57" i="10" s="1"/>
  <c r="AI56" i="10"/>
  <c r="AK56" i="10" s="1"/>
  <c r="AH56" i="10"/>
  <c r="AG56" i="10"/>
  <c r="AC56" i="10"/>
  <c r="AE56" i="10" s="1"/>
  <c r="AB56" i="10"/>
  <c r="AA56" i="10"/>
  <c r="W56" i="10"/>
  <c r="Y56" i="10" s="1"/>
  <c r="AI52" i="10"/>
  <c r="AK52" i="10" s="1"/>
  <c r="AH52" i="10"/>
  <c r="AG52" i="10"/>
  <c r="AC52" i="10"/>
  <c r="AE52" i="10" s="1"/>
  <c r="AB52" i="10"/>
  <c r="AA52" i="10"/>
  <c r="W52" i="10"/>
  <c r="Y52" i="10" s="1"/>
  <c r="AI51" i="10"/>
  <c r="AK51" i="10" s="1"/>
  <c r="AH51" i="10"/>
  <c r="AG51" i="10"/>
  <c r="AC51" i="10"/>
  <c r="AE51" i="10" s="1"/>
  <c r="AB51" i="10"/>
  <c r="AA51" i="10"/>
  <c r="W51" i="10"/>
  <c r="Y51" i="10" s="1"/>
  <c r="AI50" i="10"/>
  <c r="AK50" i="10" s="1"/>
  <c r="AH50" i="10"/>
  <c r="AG50" i="10"/>
  <c r="AC50" i="10"/>
  <c r="AE50" i="10" s="1"/>
  <c r="AB50" i="10"/>
  <c r="AA50" i="10"/>
  <c r="W50" i="10"/>
  <c r="Y50" i="10" s="1"/>
  <c r="AI49" i="10"/>
  <c r="AK49" i="10" s="1"/>
  <c r="AH49" i="10"/>
  <c r="AG49" i="10"/>
  <c r="AC49" i="10"/>
  <c r="AE49" i="10" s="1"/>
  <c r="AB49" i="10"/>
  <c r="AA49" i="10"/>
  <c r="W49" i="10"/>
  <c r="Y49" i="10" s="1"/>
  <c r="AI48" i="10"/>
  <c r="AK48" i="10" s="1"/>
  <c r="AH48" i="10"/>
  <c r="AG48" i="10"/>
  <c r="AC48" i="10"/>
  <c r="AE48" i="10" s="1"/>
  <c r="AB48" i="10"/>
  <c r="AA48" i="10"/>
  <c r="W48" i="10"/>
  <c r="Y48" i="10" s="1"/>
  <c r="AI47" i="10"/>
  <c r="AK47" i="10" s="1"/>
  <c r="AH47" i="10"/>
  <c r="AG47" i="10"/>
  <c r="AC47" i="10"/>
  <c r="AE47" i="10" s="1"/>
  <c r="AB47" i="10"/>
  <c r="AA47" i="10"/>
  <c r="W47" i="10"/>
  <c r="Y47" i="10" s="1"/>
  <c r="AI46" i="10"/>
  <c r="AK46" i="10" s="1"/>
  <c r="AH46" i="10"/>
  <c r="AG46" i="10"/>
  <c r="AC46" i="10"/>
  <c r="AE46" i="10" s="1"/>
  <c r="AB46" i="10"/>
  <c r="AA46" i="10"/>
  <c r="W46" i="10"/>
  <c r="Y46" i="10" s="1"/>
  <c r="AI45" i="10"/>
  <c r="AK45" i="10" s="1"/>
  <c r="AH45" i="10"/>
  <c r="AG45" i="10"/>
  <c r="AC45" i="10"/>
  <c r="AE45" i="10" s="1"/>
  <c r="AB45" i="10"/>
  <c r="AA45" i="10"/>
  <c r="W45" i="10"/>
  <c r="Y45" i="10" s="1"/>
  <c r="AI44" i="10"/>
  <c r="AK44" i="10" s="1"/>
  <c r="AH44" i="10"/>
  <c r="AG44" i="10"/>
  <c r="AC44" i="10"/>
  <c r="AE44" i="10" s="1"/>
  <c r="AB44" i="10"/>
  <c r="AA44" i="10"/>
  <c r="W44" i="10"/>
  <c r="Y44" i="10" s="1"/>
  <c r="AI43" i="10"/>
  <c r="AK43" i="10" s="1"/>
  <c r="AH43" i="10"/>
  <c r="AG43" i="10"/>
  <c r="AC43" i="10"/>
  <c r="AE43" i="10" s="1"/>
  <c r="AB43" i="10"/>
  <c r="AA43" i="10"/>
  <c r="W43" i="10"/>
  <c r="Y43" i="10" s="1"/>
  <c r="AI42" i="10"/>
  <c r="AK42" i="10" s="1"/>
  <c r="AH42" i="10"/>
  <c r="AG42" i="10"/>
  <c r="AC42" i="10"/>
  <c r="AE42" i="10" s="1"/>
  <c r="AB42" i="10"/>
  <c r="AA42" i="10"/>
  <c r="W42" i="10"/>
  <c r="Y42" i="10" s="1"/>
  <c r="AI41" i="10"/>
  <c r="AK41" i="10" s="1"/>
  <c r="AH41" i="10"/>
  <c r="AG41" i="10"/>
  <c r="AC41" i="10"/>
  <c r="AE41" i="10" s="1"/>
  <c r="AB41" i="10"/>
  <c r="AA41" i="10"/>
  <c r="W41" i="10"/>
  <c r="Y41" i="10" s="1"/>
  <c r="AI40" i="10"/>
  <c r="AK40" i="10" s="1"/>
  <c r="AH40" i="10"/>
  <c r="AG40" i="10"/>
  <c r="AC40" i="10"/>
  <c r="AE40" i="10" s="1"/>
  <c r="AB40" i="10"/>
  <c r="AA40" i="10"/>
  <c r="W40" i="10"/>
  <c r="Y40" i="10" s="1"/>
  <c r="AI39" i="10"/>
  <c r="AK39" i="10" s="1"/>
  <c r="AH39" i="10"/>
  <c r="AG39" i="10"/>
  <c r="AC39" i="10"/>
  <c r="AE39" i="10" s="1"/>
  <c r="AB39" i="10"/>
  <c r="AA39" i="10"/>
  <c r="W39" i="10"/>
  <c r="Y39" i="10" s="1"/>
  <c r="AI38" i="10"/>
  <c r="AK38" i="10" s="1"/>
  <c r="AH38" i="10"/>
  <c r="AG38" i="10"/>
  <c r="AC38" i="10"/>
  <c r="AE38" i="10" s="1"/>
  <c r="AB38" i="10"/>
  <c r="AA38" i="10"/>
  <c r="W38" i="10"/>
  <c r="Y38" i="10" s="1"/>
  <c r="AI37" i="10"/>
  <c r="AK37" i="10" s="1"/>
  <c r="AH37" i="10"/>
  <c r="AG37" i="10"/>
  <c r="AC37" i="10"/>
  <c r="AE37" i="10" s="1"/>
  <c r="AB37" i="10"/>
  <c r="AA37" i="10"/>
  <c r="W37" i="10"/>
  <c r="Y37" i="10" s="1"/>
  <c r="AI36" i="10"/>
  <c r="AK36" i="10" s="1"/>
  <c r="AH36" i="10"/>
  <c r="AG36" i="10"/>
  <c r="AC36" i="10"/>
  <c r="AE36" i="10" s="1"/>
  <c r="AB36" i="10"/>
  <c r="AA36" i="10"/>
  <c r="W36" i="10"/>
  <c r="Y36" i="10" s="1"/>
  <c r="AI35" i="10"/>
  <c r="AK35" i="10" s="1"/>
  <c r="AH35" i="10"/>
  <c r="AG35" i="10"/>
  <c r="AC35" i="10"/>
  <c r="AE35" i="10" s="1"/>
  <c r="AB35" i="10"/>
  <c r="AA35" i="10"/>
  <c r="W35" i="10"/>
  <c r="Y35" i="10" s="1"/>
  <c r="AI34" i="10"/>
  <c r="AK34" i="10" s="1"/>
  <c r="AH34" i="10"/>
  <c r="AG34" i="10"/>
  <c r="AC34" i="10"/>
  <c r="AE34" i="10" s="1"/>
  <c r="AB34" i="10"/>
  <c r="AA34" i="10"/>
  <c r="W34" i="10"/>
  <c r="Y34" i="10" s="1"/>
  <c r="AI33" i="10"/>
  <c r="AK33" i="10" s="1"/>
  <c r="AH33" i="10"/>
  <c r="AG33" i="10"/>
  <c r="AC33" i="10"/>
  <c r="AE33" i="10" s="1"/>
  <c r="AB33" i="10"/>
  <c r="AA33" i="10"/>
  <c r="W33" i="10"/>
  <c r="Y33" i="10" s="1"/>
  <c r="AI32" i="10"/>
  <c r="AK32" i="10" s="1"/>
  <c r="AH32" i="10"/>
  <c r="AG32" i="10"/>
  <c r="AC32" i="10"/>
  <c r="AE32" i="10" s="1"/>
  <c r="AB32" i="10"/>
  <c r="AA32" i="10"/>
  <c r="W32" i="10"/>
  <c r="Y32" i="10" s="1"/>
  <c r="AI31" i="10"/>
  <c r="AK31" i="10" s="1"/>
  <c r="AH31" i="10"/>
  <c r="AG31" i="10"/>
  <c r="AC31" i="10"/>
  <c r="AE31" i="10" s="1"/>
  <c r="AB31" i="10"/>
  <c r="AA31" i="10"/>
  <c r="W31" i="10"/>
  <c r="Y31" i="10" s="1"/>
  <c r="AI30" i="10"/>
  <c r="AK30" i="10" s="1"/>
  <c r="AH30" i="10"/>
  <c r="AG30" i="10"/>
  <c r="AC30" i="10"/>
  <c r="AE30" i="10" s="1"/>
  <c r="AB30" i="10"/>
  <c r="AA30" i="10"/>
  <c r="W30" i="10"/>
  <c r="Y30" i="10" s="1"/>
  <c r="AI29" i="10"/>
  <c r="AK29" i="10" s="1"/>
  <c r="AH29" i="10"/>
  <c r="AG29" i="10"/>
  <c r="AC29" i="10"/>
  <c r="AE29" i="10" s="1"/>
  <c r="AB29" i="10"/>
  <c r="AA29" i="10"/>
  <c r="W29" i="10"/>
  <c r="Y29" i="10" s="1"/>
  <c r="AI28" i="10"/>
  <c r="AK28" i="10" s="1"/>
  <c r="AH28" i="10"/>
  <c r="AG28" i="10"/>
  <c r="AC28" i="10"/>
  <c r="AE28" i="10" s="1"/>
  <c r="AB28" i="10"/>
  <c r="AA28" i="10"/>
  <c r="W28" i="10"/>
  <c r="Y28" i="10" s="1"/>
  <c r="AI27" i="10"/>
  <c r="AK27" i="10" s="1"/>
  <c r="AH27" i="10"/>
  <c r="AG27" i="10"/>
  <c r="AC27" i="10"/>
  <c r="AE27" i="10" s="1"/>
  <c r="AB27" i="10"/>
  <c r="AA27" i="10"/>
  <c r="W27" i="10"/>
  <c r="Y27" i="10" s="1"/>
  <c r="AI120" i="10"/>
  <c r="AC120" i="10"/>
  <c r="AB120" i="10"/>
  <c r="W120" i="10"/>
  <c r="V120" i="10"/>
  <c r="M120" i="10"/>
  <c r="AI119" i="10"/>
  <c r="AC119" i="10"/>
  <c r="AB119" i="10"/>
  <c r="W119" i="10"/>
  <c r="V119" i="10"/>
  <c r="M119" i="10"/>
  <c r="AQ105" i="10" l="1"/>
  <c r="AQ114" i="10" s="1"/>
  <c r="AD58" i="10"/>
  <c r="AJ73" i="10"/>
  <c r="AJ65" i="10"/>
  <c r="AD57" i="10"/>
  <c r="AP101" i="10"/>
  <c r="M14" i="11"/>
  <c r="AD42" i="10"/>
  <c r="AD56" i="10"/>
  <c r="AP114" i="10"/>
  <c r="AQ101" i="10"/>
  <c r="AJ39" i="10"/>
  <c r="AO40" i="10"/>
  <c r="AJ41" i="10"/>
  <c r="AO46" i="10"/>
  <c r="X120" i="10"/>
  <c r="AO64" i="10"/>
  <c r="AJ69" i="10"/>
  <c r="AD119" i="10"/>
  <c r="AO58" i="10"/>
  <c r="AJ58" i="10"/>
  <c r="AJ59" i="10"/>
  <c r="AJ60" i="10"/>
  <c r="AJ61" i="10"/>
  <c r="AJ63" i="10"/>
  <c r="AJ64" i="10"/>
  <c r="AO68" i="10"/>
  <c r="AJ28" i="10"/>
  <c r="AJ32" i="10"/>
  <c r="AJ33" i="10"/>
  <c r="AJ34" i="10"/>
  <c r="AJ38" i="10"/>
  <c r="AJ57" i="10"/>
  <c r="AJ67" i="10"/>
  <c r="AO72" i="10"/>
  <c r="AO119" i="10"/>
  <c r="AO62" i="10"/>
  <c r="AJ35" i="10"/>
  <c r="AJ36" i="10"/>
  <c r="AJ37" i="10"/>
  <c r="AJ42" i="10"/>
  <c r="AO50" i="10"/>
  <c r="AJ70" i="10"/>
  <c r="AJ71" i="10"/>
  <c r="AJ72" i="10"/>
  <c r="AO120" i="10"/>
  <c r="AO29" i="10"/>
  <c r="AO33" i="10"/>
  <c r="AO35" i="10"/>
  <c r="AO37" i="10"/>
  <c r="AO60" i="10"/>
  <c r="AO66" i="10"/>
  <c r="AO74" i="10"/>
  <c r="AD30" i="10"/>
  <c r="AD31" i="10"/>
  <c r="AD32" i="10"/>
  <c r="AD33" i="10"/>
  <c r="AD35" i="10"/>
  <c r="AD37" i="10"/>
  <c r="AD38" i="10"/>
  <c r="AD44" i="10"/>
  <c r="AJ44" i="10"/>
  <c r="AJ47" i="10"/>
  <c r="AD60" i="10"/>
  <c r="AJ62" i="10"/>
  <c r="AJ66" i="10"/>
  <c r="AJ74" i="10"/>
  <c r="AM120" i="10"/>
  <c r="AQ42" i="10"/>
  <c r="AD47" i="10"/>
  <c r="AD48" i="10"/>
  <c r="AJ49" i="10"/>
  <c r="AJ50" i="10"/>
  <c r="AO56" i="10"/>
  <c r="AJ56" i="10"/>
  <c r="AJ68" i="10"/>
  <c r="AO70" i="10"/>
  <c r="AJ43" i="10"/>
  <c r="AO28" i="10"/>
  <c r="AO36" i="10"/>
  <c r="AO39" i="10"/>
  <c r="AJ120" i="10"/>
  <c r="AD29" i="10"/>
  <c r="AO31" i="10"/>
  <c r="AO32" i="10"/>
  <c r="AO38" i="10"/>
  <c r="AD39" i="10"/>
  <c r="AJ40" i="10"/>
  <c r="AO41" i="10"/>
  <c r="AO43" i="10"/>
  <c r="AO45" i="10"/>
  <c r="AJ45" i="10"/>
  <c r="AD50" i="10"/>
  <c r="AO51" i="10"/>
  <c r="AJ51" i="10"/>
  <c r="AD62" i="10"/>
  <c r="AD67" i="10"/>
  <c r="AD69" i="10"/>
  <c r="AO34" i="10"/>
  <c r="AJ46" i="10"/>
  <c r="AM119" i="10"/>
  <c r="AO30" i="10"/>
  <c r="AJ30" i="10"/>
  <c r="AJ31" i="10"/>
  <c r="AD34" i="10"/>
  <c r="AD36" i="10"/>
  <c r="AD40" i="10"/>
  <c r="AD41" i="10"/>
  <c r="AO42" i="10"/>
  <c r="AD43" i="10"/>
  <c r="AO44" i="10"/>
  <c r="AD45" i="10"/>
  <c r="AD46" i="10"/>
  <c r="AO47" i="10"/>
  <c r="AD51" i="10"/>
  <c r="AD52" i="10"/>
  <c r="AD64" i="10"/>
  <c r="AD66" i="10"/>
  <c r="AD68" i="10"/>
  <c r="AD70" i="10"/>
  <c r="AD72" i="10"/>
  <c r="AD74" i="10"/>
  <c r="AO65" i="10"/>
  <c r="AO73" i="10"/>
  <c r="AO59" i="10"/>
  <c r="AO61" i="10"/>
  <c r="AO63" i="10"/>
  <c r="AO71" i="10"/>
  <c r="AO57" i="10"/>
  <c r="AD65" i="10"/>
  <c r="AO69" i="10"/>
  <c r="AD73" i="10"/>
  <c r="AD59" i="10"/>
  <c r="AD61" i="10"/>
  <c r="AD63" i="10"/>
  <c r="AO67" i="10"/>
  <c r="AD71" i="10"/>
  <c r="AJ27" i="10"/>
  <c r="AJ29" i="10"/>
  <c r="AD27" i="10"/>
  <c r="AO27" i="10"/>
  <c r="AD28" i="10"/>
  <c r="AO49" i="10"/>
  <c r="AO48" i="10"/>
  <c r="AJ48" i="10"/>
  <c r="AO52" i="10"/>
  <c r="AJ52" i="10"/>
  <c r="AD49" i="10"/>
  <c r="AD120" i="10"/>
  <c r="AJ119" i="10"/>
  <c r="X119" i="10"/>
  <c r="AI122" i="10"/>
  <c r="AH122" i="10"/>
  <c r="AI121" i="10"/>
  <c r="AI118" i="10"/>
  <c r="AI117" i="10"/>
  <c r="AH117" i="10"/>
  <c r="AI87" i="10"/>
  <c r="AK87" i="10" s="1"/>
  <c r="AI86" i="10"/>
  <c r="AK86" i="10" s="1"/>
  <c r="AH86" i="10"/>
  <c r="AG86" i="10"/>
  <c r="AI85" i="10"/>
  <c r="AK85" i="10" s="1"/>
  <c r="AH85" i="10"/>
  <c r="AG85" i="10"/>
  <c r="AG84" i="10"/>
  <c r="AI83" i="10"/>
  <c r="AK83" i="10" s="1"/>
  <c r="AH83" i="10"/>
  <c r="AG83" i="10"/>
  <c r="AI82" i="10"/>
  <c r="AK82" i="10" s="1"/>
  <c r="AH82" i="10"/>
  <c r="AG82" i="10"/>
  <c r="AI80" i="10"/>
  <c r="AK80" i="10" s="1"/>
  <c r="AH80" i="10"/>
  <c r="AG80" i="10"/>
  <c r="AI79" i="10"/>
  <c r="AK79" i="10" s="1"/>
  <c r="AH79" i="10"/>
  <c r="AG79" i="10"/>
  <c r="AI77" i="10"/>
  <c r="AK77" i="10" s="1"/>
  <c r="AH77" i="10"/>
  <c r="AG77" i="10"/>
  <c r="AI76" i="10"/>
  <c r="AK76" i="10" s="1"/>
  <c r="AH76" i="10"/>
  <c r="AG76" i="10"/>
  <c r="AI75" i="10"/>
  <c r="AK75" i="10" s="1"/>
  <c r="AI55" i="10"/>
  <c r="AK55" i="10" s="1"/>
  <c r="AH55" i="10"/>
  <c r="AG55" i="10"/>
  <c r="AI54" i="10"/>
  <c r="AK54" i="10" s="1"/>
  <c r="AH54" i="10"/>
  <c r="AG54" i="10"/>
  <c r="AI53" i="10"/>
  <c r="AK53" i="10" s="1"/>
  <c r="AI26" i="10"/>
  <c r="AK26" i="10" s="1"/>
  <c r="AH26" i="10"/>
  <c r="AG26" i="10"/>
  <c r="AI25" i="10"/>
  <c r="AK25" i="10" s="1"/>
  <c r="AH25" i="10"/>
  <c r="AG25" i="10"/>
  <c r="AI24" i="10"/>
  <c r="AK24" i="10" s="1"/>
  <c r="AI23" i="10"/>
  <c r="AK23" i="10" s="1"/>
  <c r="AH23" i="10"/>
  <c r="AG23" i="10"/>
  <c r="AI22" i="10"/>
  <c r="AK22" i="10" s="1"/>
  <c r="AH22" i="10"/>
  <c r="AG22" i="10"/>
  <c r="AI21" i="10"/>
  <c r="AK21" i="10" s="1"/>
  <c r="AI20" i="10"/>
  <c r="AK20" i="10" s="1"/>
  <c r="AH20" i="10"/>
  <c r="AG20" i="10"/>
  <c r="AI19" i="10"/>
  <c r="AK19" i="10" s="1"/>
  <c r="AH19" i="10"/>
  <c r="AG19" i="10"/>
  <c r="AI18" i="10"/>
  <c r="AI17" i="10"/>
  <c r="AK17" i="10" s="1"/>
  <c r="AH17" i="10"/>
  <c r="AG17" i="10"/>
  <c r="AI16" i="10"/>
  <c r="AK16" i="10" s="1"/>
  <c r="AH16" i="10"/>
  <c r="AG16" i="10"/>
  <c r="AI15" i="10"/>
  <c r="AI14" i="10"/>
  <c r="AK14" i="10" s="1"/>
  <c r="AH14" i="10"/>
  <c r="AG14" i="10"/>
  <c r="AI13" i="10"/>
  <c r="AK13" i="10" s="1"/>
  <c r="AH13" i="10"/>
  <c r="AG13" i="10"/>
  <c r="AC122" i="10"/>
  <c r="AB122" i="10"/>
  <c r="AC121" i="10"/>
  <c r="AB121" i="10"/>
  <c r="AC118" i="10"/>
  <c r="AB118" i="10"/>
  <c r="AC117" i="10"/>
  <c r="AB117" i="10"/>
  <c r="AC87" i="10"/>
  <c r="AE87" i="10" s="1"/>
  <c r="AB87" i="10"/>
  <c r="AA87" i="10"/>
  <c r="AC86" i="10"/>
  <c r="AE86" i="10" s="1"/>
  <c r="AB86" i="10"/>
  <c r="AA86" i="10"/>
  <c r="AC85" i="10"/>
  <c r="AE85" i="10" s="1"/>
  <c r="AA85" i="10"/>
  <c r="AC84" i="10"/>
  <c r="AE84" i="10" s="1"/>
  <c r="AB84" i="10"/>
  <c r="AA84" i="10"/>
  <c r="AC83" i="10"/>
  <c r="AE83" i="10" s="1"/>
  <c r="AB83" i="10"/>
  <c r="AA83" i="10"/>
  <c r="AC82" i="10"/>
  <c r="AE82" i="10" s="1"/>
  <c r="AB82" i="10"/>
  <c r="AA82" i="10"/>
  <c r="AC81" i="10"/>
  <c r="AE81" i="10" s="1"/>
  <c r="AB81" i="10"/>
  <c r="AA81" i="10"/>
  <c r="AC80" i="10"/>
  <c r="AE80" i="10" s="1"/>
  <c r="AB80" i="10"/>
  <c r="AA80" i="10"/>
  <c r="AC78" i="10"/>
  <c r="AE78" i="10" s="1"/>
  <c r="AB78" i="10"/>
  <c r="AA78" i="10"/>
  <c r="AC77" i="10"/>
  <c r="AE77" i="10" s="1"/>
  <c r="AB77" i="10"/>
  <c r="AA77" i="10"/>
  <c r="AC76" i="10"/>
  <c r="AE76" i="10" s="1"/>
  <c r="AC75" i="10"/>
  <c r="AE75" i="10" s="1"/>
  <c r="AB75" i="10"/>
  <c r="AA75" i="10"/>
  <c r="AC55" i="10"/>
  <c r="AE55" i="10" s="1"/>
  <c r="AB55" i="10"/>
  <c r="AA55" i="10"/>
  <c r="AC54" i="10"/>
  <c r="AE54" i="10" s="1"/>
  <c r="AC53" i="10"/>
  <c r="AE53" i="10" s="1"/>
  <c r="AB53" i="10"/>
  <c r="AA53" i="10"/>
  <c r="AC26" i="10"/>
  <c r="AE26" i="10" s="1"/>
  <c r="AB26" i="10"/>
  <c r="AA26" i="10"/>
  <c r="AC25" i="10"/>
  <c r="AE25" i="10" s="1"/>
  <c r="AC24" i="10"/>
  <c r="AE24" i="10" s="1"/>
  <c r="AB24" i="10"/>
  <c r="AA24" i="10"/>
  <c r="AC23" i="10"/>
  <c r="AE23" i="10" s="1"/>
  <c r="AB23" i="10"/>
  <c r="AA23" i="10"/>
  <c r="AC21" i="10"/>
  <c r="AB21" i="10"/>
  <c r="AA21" i="10"/>
  <c r="AC20" i="10"/>
  <c r="AE20" i="10" s="1"/>
  <c r="AB20" i="10"/>
  <c r="AA20" i="10"/>
  <c r="AC19" i="10"/>
  <c r="AE19" i="10" s="1"/>
  <c r="AC18" i="10"/>
  <c r="AE18" i="10" s="1"/>
  <c r="AB18" i="10"/>
  <c r="AA18" i="10"/>
  <c r="AC17" i="10"/>
  <c r="AE17" i="10" s="1"/>
  <c r="AB17" i="10"/>
  <c r="AA17" i="10"/>
  <c r="AC16" i="10"/>
  <c r="AE16" i="10" s="1"/>
  <c r="AC15" i="10"/>
  <c r="AB15" i="10"/>
  <c r="AA15" i="10"/>
  <c r="AC14" i="10"/>
  <c r="AE14" i="10" s="1"/>
  <c r="AB14" i="10"/>
  <c r="AA14" i="10"/>
  <c r="AC13" i="10"/>
  <c r="AE13" i="10" s="1"/>
  <c r="AA13" i="10"/>
  <c r="W122" i="10"/>
  <c r="V122" i="10"/>
  <c r="W121" i="10"/>
  <c r="V121" i="10"/>
  <c r="W118" i="10"/>
  <c r="V118" i="10"/>
  <c r="W117" i="10"/>
  <c r="V117" i="10"/>
  <c r="AN117" i="10" s="1"/>
  <c r="W87" i="10"/>
  <c r="Y87" i="10" s="1"/>
  <c r="V87" i="10"/>
  <c r="U87" i="10"/>
  <c r="W86" i="10"/>
  <c r="Y86" i="10" s="1"/>
  <c r="W85" i="10"/>
  <c r="Y85" i="10" s="1"/>
  <c r="V85" i="10"/>
  <c r="U85" i="10"/>
  <c r="W84" i="10"/>
  <c r="Y84" i="10" s="1"/>
  <c r="V84" i="10"/>
  <c r="U84" i="10"/>
  <c r="W83" i="10"/>
  <c r="Y83" i="10" s="1"/>
  <c r="W82" i="10"/>
  <c r="Y82" i="10" s="1"/>
  <c r="V82" i="10"/>
  <c r="U82" i="10"/>
  <c r="W81" i="10"/>
  <c r="Y81" i="10" s="1"/>
  <c r="V81" i="10"/>
  <c r="U81" i="10"/>
  <c r="W79" i="10"/>
  <c r="Y79" i="10" s="1"/>
  <c r="V79" i="10"/>
  <c r="U79" i="10"/>
  <c r="W78" i="10"/>
  <c r="Y78" i="10" s="1"/>
  <c r="V78" i="10"/>
  <c r="U78" i="10"/>
  <c r="W77" i="10"/>
  <c r="Y77" i="10" s="1"/>
  <c r="W76" i="10"/>
  <c r="Y76" i="10" s="1"/>
  <c r="V76" i="10"/>
  <c r="U76" i="10"/>
  <c r="W75" i="10"/>
  <c r="Y75" i="10" s="1"/>
  <c r="V75" i="10"/>
  <c r="U75" i="10"/>
  <c r="W55" i="10"/>
  <c r="Y55" i="10" s="1"/>
  <c r="W54" i="10"/>
  <c r="Y54" i="10" s="1"/>
  <c r="V54" i="10"/>
  <c r="U54" i="10"/>
  <c r="W53" i="10"/>
  <c r="Y53" i="10" s="1"/>
  <c r="V53" i="10"/>
  <c r="U53" i="10"/>
  <c r="W26" i="10"/>
  <c r="Y26" i="10" s="1"/>
  <c r="W25" i="10"/>
  <c r="Y25" i="10" s="1"/>
  <c r="V25" i="10"/>
  <c r="U25" i="10"/>
  <c r="W24" i="10"/>
  <c r="Y24" i="10" s="1"/>
  <c r="V24" i="10"/>
  <c r="U24" i="10"/>
  <c r="W23" i="10"/>
  <c r="Y23" i="10" s="1"/>
  <c r="W22" i="10"/>
  <c r="Y22" i="10" s="1"/>
  <c r="V22" i="10"/>
  <c r="U22" i="10"/>
  <c r="W21" i="10"/>
  <c r="Y21" i="10" s="1"/>
  <c r="V21" i="10"/>
  <c r="U21" i="10"/>
  <c r="W20" i="10"/>
  <c r="W19" i="10"/>
  <c r="Y19" i="10" s="1"/>
  <c r="V19" i="10"/>
  <c r="U19" i="10"/>
  <c r="W18" i="10"/>
  <c r="Y18" i="10" s="1"/>
  <c r="V18" i="10"/>
  <c r="U18" i="10"/>
  <c r="W17" i="10"/>
  <c r="Y17" i="10" s="1"/>
  <c r="W16" i="10"/>
  <c r="Y16" i="10" s="1"/>
  <c r="V16" i="10"/>
  <c r="U16" i="10"/>
  <c r="W15" i="10"/>
  <c r="V15" i="10"/>
  <c r="U15" i="10"/>
  <c r="W14" i="10"/>
  <c r="W13" i="10"/>
  <c r="Y13" i="10" s="1"/>
  <c r="V13" i="10"/>
  <c r="U13" i="10"/>
  <c r="U86" i="10"/>
  <c r="AH84" i="10"/>
  <c r="N85" i="10"/>
  <c r="P85" i="10" s="1"/>
  <c r="S85" i="10" s="1"/>
  <c r="N82" i="10"/>
  <c r="N117" i="10"/>
  <c r="P117" i="10" s="1"/>
  <c r="N13" i="10"/>
  <c r="P13" i="10" s="1"/>
  <c r="S13" i="10" s="1"/>
  <c r="M117" i="10"/>
  <c r="M85" i="10"/>
  <c r="M82" i="10"/>
  <c r="M13" i="10"/>
  <c r="R82" i="10" l="1"/>
  <c r="P82" i="10"/>
  <c r="S82" i="10" s="1"/>
  <c r="Y14" i="10"/>
  <c r="AQ60" i="10"/>
  <c r="AQ48" i="10"/>
  <c r="AQ36" i="10"/>
  <c r="AQ61" i="10"/>
  <c r="AQ73" i="10"/>
  <c r="AD117" i="10"/>
  <c r="AP119" i="10"/>
  <c r="AP120" i="10"/>
  <c r="AQ59" i="10"/>
  <c r="AQ47" i="10"/>
  <c r="AQ49" i="10"/>
  <c r="AQ64" i="10"/>
  <c r="AQ28" i="10"/>
  <c r="AQ35" i="10"/>
  <c r="AQ30" i="10"/>
  <c r="AD121" i="10"/>
  <c r="AJ17" i="10"/>
  <c r="AQ63" i="10"/>
  <c r="AQ65" i="10"/>
  <c r="AQ44" i="10"/>
  <c r="AQ50" i="10"/>
  <c r="AQ29" i="10"/>
  <c r="AQ27" i="10"/>
  <c r="AQ69" i="10"/>
  <c r="AQ33" i="10"/>
  <c r="AJ86" i="10"/>
  <c r="AJ117" i="10"/>
  <c r="AQ52" i="10"/>
  <c r="AQ58" i="10"/>
  <c r="AQ45" i="10"/>
  <c r="AQ74" i="10"/>
  <c r="AD17" i="10"/>
  <c r="AD24" i="10"/>
  <c r="AD26" i="10"/>
  <c r="AJ20" i="10"/>
  <c r="AJ77" i="10"/>
  <c r="AQ72" i="10"/>
  <c r="AQ68" i="10"/>
  <c r="AQ57" i="10"/>
  <c r="AQ67" i="10"/>
  <c r="AD118" i="10"/>
  <c r="AQ40" i="10"/>
  <c r="AQ31" i="10"/>
  <c r="AQ70" i="10"/>
  <c r="AQ66" i="10"/>
  <c r="AQ71" i="10"/>
  <c r="AQ62" i="10"/>
  <c r="AH118" i="10"/>
  <c r="AN118" i="10" s="1"/>
  <c r="AB13" i="10"/>
  <c r="AN13" i="10" s="1"/>
  <c r="AD20" i="10"/>
  <c r="AD53" i="10"/>
  <c r="AD55" i="10"/>
  <c r="AD81" i="10"/>
  <c r="AD85" i="10"/>
  <c r="AJ23" i="10"/>
  <c r="AJ25" i="10"/>
  <c r="AJ79" i="10"/>
  <c r="AJ82" i="10"/>
  <c r="AJ118" i="10"/>
  <c r="AQ34" i="10"/>
  <c r="AQ56" i="10"/>
  <c r="AQ46" i="10"/>
  <c r="AQ32" i="10"/>
  <c r="AQ38" i="10"/>
  <c r="AQ43" i="10"/>
  <c r="AQ37" i="10"/>
  <c r="AQ51" i="10"/>
  <c r="AQ41" i="10"/>
  <c r="AQ39" i="10"/>
  <c r="AD23" i="10"/>
  <c r="AJ55" i="10"/>
  <c r="AJ22" i="10"/>
  <c r="AJ26" i="10"/>
  <c r="AN82" i="10"/>
  <c r="AD78" i="10"/>
  <c r="AD86" i="10"/>
  <c r="AJ13" i="10"/>
  <c r="AJ19" i="10"/>
  <c r="AJ76" i="10"/>
  <c r="AJ85" i="10"/>
  <c r="AD13" i="10"/>
  <c r="AD15" i="10"/>
  <c r="AD21" i="10"/>
  <c r="AD75" i="10"/>
  <c r="AD77" i="10"/>
  <c r="AD80" i="10"/>
  <c r="AD82" i="10"/>
  <c r="AD84" i="10"/>
  <c r="AJ14" i="10"/>
  <c r="AJ16" i="10"/>
  <c r="AJ54" i="10"/>
  <c r="AJ80" i="10"/>
  <c r="AJ83" i="10"/>
  <c r="N86" i="10"/>
  <c r="AB85" i="10"/>
  <c r="AN85" i="10" s="1"/>
  <c r="AN84" i="10"/>
  <c r="AD18" i="10"/>
  <c r="AD87" i="10"/>
  <c r="AD122" i="10"/>
  <c r="AD14" i="10"/>
  <c r="AD83" i="10"/>
  <c r="AN122" i="10"/>
  <c r="N118" i="10"/>
  <c r="R13" i="10"/>
  <c r="AI84" i="10"/>
  <c r="AK84" i="10" s="1"/>
  <c r="M86" i="10"/>
  <c r="R85" i="10"/>
  <c r="AB123" i="10"/>
  <c r="AB126" i="10" s="1"/>
  <c r="V123" i="10"/>
  <c r="R86" i="10" l="1"/>
  <c r="P86" i="10"/>
  <c r="S86" i="10" s="1"/>
  <c r="R118" i="10"/>
  <c r="P118" i="10"/>
  <c r="AJ84" i="10"/>
  <c r="F22" i="11"/>
  <c r="V126" i="10"/>
  <c r="F21" i="11"/>
  <c r="AD123" i="10"/>
  <c r="AD126" i="10" s="1"/>
  <c r="AH119" i="10"/>
  <c r="AN119" i="10" s="1"/>
  <c r="N119" i="10"/>
  <c r="AH87" i="10"/>
  <c r="AN87" i="10" s="1"/>
  <c r="V86" i="10"/>
  <c r="AN86" i="10" s="1"/>
  <c r="AH121" i="10"/>
  <c r="AN121" i="10" s="1"/>
  <c r="N84" i="10"/>
  <c r="M84" i="10"/>
  <c r="R84" i="10" l="1"/>
  <c r="P84" i="10"/>
  <c r="S84" i="10" s="1"/>
  <c r="P119" i="10"/>
  <c r="R119" i="10"/>
  <c r="N120" i="10"/>
  <c r="AH120" i="10"/>
  <c r="AN120" i="10" s="1"/>
  <c r="AN123" i="10" s="1"/>
  <c r="AN126" i="10" s="1"/>
  <c r="F25" i="11" s="1"/>
  <c r="K123" i="10"/>
  <c r="K126" i="10" s="1"/>
  <c r="AI81" i="10"/>
  <c r="AK81" i="10" s="1"/>
  <c r="W80" i="10"/>
  <c r="AC79" i="10"/>
  <c r="AE79" i="10" s="1"/>
  <c r="AI78" i="10"/>
  <c r="AK78" i="10" s="1"/>
  <c r="Y80" i="10" l="1"/>
  <c r="W88" i="10"/>
  <c r="P120" i="10"/>
  <c r="R120" i="10"/>
  <c r="AH123" i="10"/>
  <c r="AH126" i="10" s="1"/>
  <c r="X78" i="10"/>
  <c r="AQ119" i="10" l="1"/>
  <c r="F23" i="11"/>
  <c r="F24" i="11" s="1"/>
  <c r="X21" i="10"/>
  <c r="X24" i="10"/>
  <c r="X81" i="10"/>
  <c r="X85" i="10"/>
  <c r="X87" i="10"/>
  <c r="X118" i="10"/>
  <c r="X122" i="10"/>
  <c r="X13" i="10"/>
  <c r="X117" i="10"/>
  <c r="X121" i="10"/>
  <c r="X18" i="10"/>
  <c r="X75" i="10"/>
  <c r="X82" i="10"/>
  <c r="X84" i="10"/>
  <c r="X86" i="10"/>
  <c r="X15" i="10"/>
  <c r="X53" i="10"/>
  <c r="W123" i="10"/>
  <c r="G21" i="11" s="1"/>
  <c r="AC123" i="10"/>
  <c r="AC126" i="10" s="1"/>
  <c r="U123" i="10"/>
  <c r="E21" i="11" s="1"/>
  <c r="AQ120" i="10" l="1"/>
  <c r="L21" i="11"/>
  <c r="H21" i="11"/>
  <c r="G22" i="11"/>
  <c r="L22" i="11" s="1"/>
  <c r="X123" i="10"/>
  <c r="X126" i="10" s="1"/>
  <c r="AE123" i="10" l="1"/>
  <c r="Y123" i="10"/>
  <c r="Y126" i="10" l="1"/>
  <c r="I21" i="11"/>
  <c r="AE126" i="10"/>
  <c r="I22" i="11"/>
  <c r="U14" i="10"/>
  <c r="K22" i="11" l="1"/>
  <c r="M22" i="11"/>
  <c r="K21" i="11"/>
  <c r="M21" i="11"/>
  <c r="X14" i="10"/>
  <c r="V14" i="10"/>
  <c r="M14" i="10"/>
  <c r="M118" i="10"/>
  <c r="AJ121" i="10"/>
  <c r="AG15" i="10"/>
  <c r="AJ15" i="10" s="1"/>
  <c r="AM118" i="10"/>
  <c r="AM117" i="10"/>
  <c r="AM86" i="10"/>
  <c r="AM84" i="10"/>
  <c r="AM13" i="10"/>
  <c r="AN14" i="10" l="1"/>
  <c r="N14" i="10"/>
  <c r="N121" i="10"/>
  <c r="P121" i="10" s="1"/>
  <c r="AM14" i="10"/>
  <c r="AH15" i="10"/>
  <c r="AN15" i="10" s="1"/>
  <c r="M15" i="10"/>
  <c r="M121" i="10"/>
  <c r="AQ13" i="10"/>
  <c r="AO13" i="10"/>
  <c r="AP13" i="10" s="1"/>
  <c r="AO15" i="10"/>
  <c r="AO20" i="10"/>
  <c r="AQ25" i="10"/>
  <c r="AO25" i="10"/>
  <c r="AQ53" i="10"/>
  <c r="AO53" i="10"/>
  <c r="AQ75" i="10"/>
  <c r="AO75" i="10"/>
  <c r="AQ83" i="10"/>
  <c r="AO83" i="10"/>
  <c r="AO16" i="10"/>
  <c r="AO18" i="10"/>
  <c r="AQ23" i="10"/>
  <c r="AO23" i="10"/>
  <c r="AQ76" i="10"/>
  <c r="AO76" i="10"/>
  <c r="AQ86" i="10"/>
  <c r="AO86" i="10"/>
  <c r="AP86" i="10" s="1"/>
  <c r="AQ117" i="10"/>
  <c r="AO117" i="10"/>
  <c r="AP117" i="10" s="1"/>
  <c r="AQ121" i="10"/>
  <c r="AO121" i="10"/>
  <c r="AQ14" i="10"/>
  <c r="AO14" i="10"/>
  <c r="AQ19" i="10"/>
  <c r="AO19" i="10"/>
  <c r="AO21" i="10"/>
  <c r="AQ26" i="10"/>
  <c r="AO26" i="10"/>
  <c r="AQ55" i="10"/>
  <c r="AO55" i="10"/>
  <c r="AQ82" i="10"/>
  <c r="AO82" i="10"/>
  <c r="AQ84" i="10"/>
  <c r="AO84" i="10"/>
  <c r="AP84" i="10" s="1"/>
  <c r="AQ122" i="10"/>
  <c r="AO122" i="10"/>
  <c r="AO17" i="10"/>
  <c r="AQ24" i="10"/>
  <c r="AO24" i="10"/>
  <c r="AQ77" i="10"/>
  <c r="AO77" i="10"/>
  <c r="AQ85" i="10"/>
  <c r="AO85" i="10"/>
  <c r="AQ87" i="10"/>
  <c r="AO87" i="10"/>
  <c r="AQ118" i="10"/>
  <c r="AO118" i="10"/>
  <c r="AP118" i="10" s="1"/>
  <c r="AQ81" i="10"/>
  <c r="AO81" i="10"/>
  <c r="AQ80" i="10"/>
  <c r="AO80" i="10"/>
  <c r="AQ79" i="10"/>
  <c r="AO79" i="10"/>
  <c r="AQ78" i="10"/>
  <c r="AO78" i="10"/>
  <c r="AA16" i="10"/>
  <c r="AD16" i="10" s="1"/>
  <c r="AI123" i="10"/>
  <c r="R14" i="10" l="1"/>
  <c r="P14" i="10"/>
  <c r="S14" i="10" s="1"/>
  <c r="G23" i="11"/>
  <c r="AI126" i="10"/>
  <c r="AP14" i="10"/>
  <c r="X16" i="10"/>
  <c r="AM15" i="10"/>
  <c r="AP15" i="10" s="1"/>
  <c r="AM121" i="10"/>
  <c r="AP121" i="10" s="1"/>
  <c r="N15" i="10"/>
  <c r="M16" i="10"/>
  <c r="AB16" i="10"/>
  <c r="AN16" i="10" s="1"/>
  <c r="AQ123" i="10"/>
  <c r="AQ126" i="10" s="1"/>
  <c r="I25" i="11" s="1"/>
  <c r="U17" i="10"/>
  <c r="AO123" i="10"/>
  <c r="AO126" i="10" s="1"/>
  <c r="G25" i="11" s="1"/>
  <c r="L25" i="11" s="1"/>
  <c r="W126" i="10"/>
  <c r="R15" i="10" l="1"/>
  <c r="P15" i="10"/>
  <c r="S15" i="10" s="1"/>
  <c r="AK15" i="10" s="1"/>
  <c r="K25" i="11"/>
  <c r="M25" i="11"/>
  <c r="L23" i="11"/>
  <c r="G24" i="11"/>
  <c r="AK126" i="10"/>
  <c r="I23" i="11"/>
  <c r="I24" i="11" s="1"/>
  <c r="N16" i="10"/>
  <c r="P16" i="10" s="1"/>
  <c r="S16" i="10" s="1"/>
  <c r="X17" i="10"/>
  <c r="V17" i="10"/>
  <c r="M17" i="10"/>
  <c r="AM17" i="10"/>
  <c r="AP17" i="10" s="1"/>
  <c r="AM16" i="10"/>
  <c r="AP16" i="10" s="1"/>
  <c r="Y15" i="10" l="1"/>
  <c r="AE15" i="10"/>
  <c r="AN17" i="10"/>
  <c r="R16" i="10"/>
  <c r="K23" i="11"/>
  <c r="M23" i="11"/>
  <c r="AH18" i="10"/>
  <c r="AN18" i="10" s="1"/>
  <c r="AG18" i="10"/>
  <c r="AJ18" i="10" s="1"/>
  <c r="M18" i="10"/>
  <c r="N17" i="10"/>
  <c r="AQ15" i="10" l="1"/>
  <c r="R17" i="10"/>
  <c r="P17" i="10"/>
  <c r="AM18" i="10"/>
  <c r="AP18" i="10" s="1"/>
  <c r="N18" i="10"/>
  <c r="X19" i="10"/>
  <c r="AA19" i="10"/>
  <c r="AD19" i="10" s="1"/>
  <c r="AB19" i="10"/>
  <c r="AN19" i="10" s="1"/>
  <c r="M20" i="10"/>
  <c r="M19" i="10"/>
  <c r="AQ16" i="10" l="1"/>
  <c r="R18" i="10"/>
  <c r="P18" i="10"/>
  <c r="S17" i="10"/>
  <c r="AM19" i="10"/>
  <c r="AP19" i="10" s="1"/>
  <c r="AG21" i="10"/>
  <c r="AJ21" i="10" s="1"/>
  <c r="V20" i="10"/>
  <c r="U20" i="10"/>
  <c r="N19" i="10"/>
  <c r="L123" i="10"/>
  <c r="R19" i="10" l="1"/>
  <c r="P19" i="10"/>
  <c r="S19" i="10" s="1"/>
  <c r="AM20" i="10"/>
  <c r="AP20" i="10" s="1"/>
  <c r="AN20" i="10"/>
  <c r="S18" i="10"/>
  <c r="AK18" i="10" s="1"/>
  <c r="AK88" i="10" s="1"/>
  <c r="AQ17" i="10"/>
  <c r="R123" i="10"/>
  <c r="AA22" i="10"/>
  <c r="X20" i="10"/>
  <c r="M21" i="10"/>
  <c r="AH21" i="10"/>
  <c r="AN21" i="10" s="1"/>
  <c r="N20" i="10"/>
  <c r="AM21" i="10"/>
  <c r="AP21" i="10" s="1"/>
  <c r="L126" i="10"/>
  <c r="R20" i="10" l="1"/>
  <c r="P20" i="10"/>
  <c r="AQ18" i="10"/>
  <c r="R126" i="10"/>
  <c r="AB22" i="10"/>
  <c r="AN22" i="10" s="1"/>
  <c r="U23" i="10"/>
  <c r="N21" i="10"/>
  <c r="V23" i="10"/>
  <c r="AM22" i="10"/>
  <c r="AO54" i="10"/>
  <c r="AI88" i="10"/>
  <c r="AN23" i="10" l="1"/>
  <c r="R21" i="10"/>
  <c r="P21" i="10"/>
  <c r="S21" i="10" s="1"/>
  <c r="AE21" i="10" s="1"/>
  <c r="S20" i="10"/>
  <c r="Y20" i="10" s="1"/>
  <c r="Y88" i="10" s="1"/>
  <c r="G13" i="11"/>
  <c r="AI125" i="10"/>
  <c r="AI127" i="10" s="1"/>
  <c r="M23" i="10"/>
  <c r="AG24" i="10"/>
  <c r="AJ24" i="10" s="1"/>
  <c r="AC22" i="10"/>
  <c r="N23" i="10"/>
  <c r="AM23" i="10"/>
  <c r="AP23" i="10" s="1"/>
  <c r="X23" i="10"/>
  <c r="AQ54" i="10"/>
  <c r="R23" i="10" l="1"/>
  <c r="P23" i="10"/>
  <c r="S23" i="10" s="1"/>
  <c r="AC88" i="10"/>
  <c r="AC125" i="10" s="1"/>
  <c r="AC127" i="10" s="1"/>
  <c r="AE22" i="10"/>
  <c r="AE88" i="10" s="1"/>
  <c r="AQ21" i="10"/>
  <c r="AQ20" i="10"/>
  <c r="AK125" i="10"/>
  <c r="AK127" i="10" s="1"/>
  <c r="I13" i="11"/>
  <c r="K13" i="11" s="1"/>
  <c r="M24" i="10"/>
  <c r="AA25" i="10"/>
  <c r="AD25" i="10" s="1"/>
  <c r="AH24" i="10"/>
  <c r="AN24" i="10" s="1"/>
  <c r="N22" i="10"/>
  <c r="AD22" i="10"/>
  <c r="M22" i="10"/>
  <c r="L88" i="10"/>
  <c r="AO22" i="10"/>
  <c r="AP22" i="10" s="1"/>
  <c r="W125" i="10"/>
  <c r="X22" i="10"/>
  <c r="X25" i="10"/>
  <c r="N24" i="10"/>
  <c r="AM24" i="10"/>
  <c r="AP24" i="10" s="1"/>
  <c r="R24" i="10" l="1"/>
  <c r="P24" i="10"/>
  <c r="S24" i="10" s="1"/>
  <c r="R22" i="10"/>
  <c r="P22" i="10"/>
  <c r="S22" i="10" s="1"/>
  <c r="G12" i="11"/>
  <c r="L125" i="10"/>
  <c r="AE125" i="10"/>
  <c r="AE127" i="10" s="1"/>
  <c r="I12" i="11"/>
  <c r="K12" i="11" s="1"/>
  <c r="W127" i="10"/>
  <c r="G11" i="11"/>
  <c r="AB25" i="10"/>
  <c r="AN25" i="10" s="1"/>
  <c r="M25" i="10"/>
  <c r="U26" i="10"/>
  <c r="X26" i="10" s="1"/>
  <c r="AO88" i="10"/>
  <c r="AO125" i="10" s="1"/>
  <c r="I11" i="11"/>
  <c r="K11" i="11" s="1"/>
  <c r="AQ22" i="10"/>
  <c r="AQ88" i="10" s="1"/>
  <c r="AQ125" i="10" s="1"/>
  <c r="M26" i="10"/>
  <c r="V26" i="10"/>
  <c r="AM25" i="10"/>
  <c r="AP25" i="10" s="1"/>
  <c r="AG53" i="10"/>
  <c r="AJ53" i="10" s="1"/>
  <c r="AN26" i="10" l="1"/>
  <c r="AO127" i="10"/>
  <c r="G19" i="11"/>
  <c r="AQ127" i="10"/>
  <c r="I19" i="11"/>
  <c r="L127" i="10"/>
  <c r="I18" i="11"/>
  <c r="G18" i="11"/>
  <c r="Y125" i="10"/>
  <c r="Y127" i="10" s="1"/>
  <c r="N25" i="10"/>
  <c r="M27" i="10"/>
  <c r="N27" i="10"/>
  <c r="P27" i="10" s="1"/>
  <c r="S27" i="10" s="1"/>
  <c r="U27" i="10"/>
  <c r="N26" i="10"/>
  <c r="AM26" i="10"/>
  <c r="AP26" i="10" s="1"/>
  <c r="AH53" i="10"/>
  <c r="AN53" i="10" s="1"/>
  <c r="M53" i="10"/>
  <c r="AA54" i="10"/>
  <c r="AD54" i="10" s="1"/>
  <c r="R25" i="10" l="1"/>
  <c r="P25" i="10"/>
  <c r="S25" i="10" s="1"/>
  <c r="R26" i="10"/>
  <c r="P26" i="10"/>
  <c r="S26" i="10" s="1"/>
  <c r="K19" i="11"/>
  <c r="K18" i="11"/>
  <c r="G27" i="11"/>
  <c r="G29" i="11" s="1"/>
  <c r="V27" i="10"/>
  <c r="R27" i="10"/>
  <c r="AM27" i="10"/>
  <c r="AP27" i="10" s="1"/>
  <c r="X27" i="10"/>
  <c r="N53" i="10"/>
  <c r="X54" i="10"/>
  <c r="AM53" i="10"/>
  <c r="AP53" i="10" s="1"/>
  <c r="M54" i="10"/>
  <c r="AB54" i="10"/>
  <c r="AN54" i="10" s="1"/>
  <c r="R53" i="10" l="1"/>
  <c r="P53" i="10"/>
  <c r="S53" i="10" s="1"/>
  <c r="AN27" i="10"/>
  <c r="G28" i="11"/>
  <c r="K24" i="11"/>
  <c r="I27" i="11"/>
  <c r="U55" i="10"/>
  <c r="X55" i="10" s="1"/>
  <c r="N54" i="10"/>
  <c r="M55" i="10"/>
  <c r="V55" i="10"/>
  <c r="AN55" i="10" s="1"/>
  <c r="AM54" i="10"/>
  <c r="AP54" i="10" s="1"/>
  <c r="AG75" i="10"/>
  <c r="AJ75" i="10" s="1"/>
  <c r="R54" i="10" l="1"/>
  <c r="P54" i="10"/>
  <c r="S54" i="10" s="1"/>
  <c r="K27" i="11"/>
  <c r="I28" i="11"/>
  <c r="M56" i="10"/>
  <c r="U56" i="10"/>
  <c r="V56" i="10"/>
  <c r="AN56" i="10" s="1"/>
  <c r="N55" i="10"/>
  <c r="AM55" i="10"/>
  <c r="AP55" i="10" s="1"/>
  <c r="AH75" i="10"/>
  <c r="AN75" i="10" s="1"/>
  <c r="M75" i="10"/>
  <c r="AA76" i="10"/>
  <c r="AD76" i="10" s="1"/>
  <c r="R55" i="10" l="1"/>
  <c r="P55" i="10"/>
  <c r="S55" i="10" s="1"/>
  <c r="U57" i="10"/>
  <c r="N57" i="10"/>
  <c r="P57" i="10" s="1"/>
  <c r="S57" i="10" s="1"/>
  <c r="M57" i="10"/>
  <c r="X56" i="10"/>
  <c r="AM56" i="10"/>
  <c r="AP56" i="10" s="1"/>
  <c r="N56" i="10"/>
  <c r="X76" i="10"/>
  <c r="N75" i="10"/>
  <c r="AM75" i="10"/>
  <c r="AP75" i="10" s="1"/>
  <c r="AB76" i="10"/>
  <c r="AN76" i="10" s="1"/>
  <c r="M76" i="10"/>
  <c r="U77" i="10"/>
  <c r="R56" i="10" l="1"/>
  <c r="P56" i="10"/>
  <c r="S56" i="10" s="1"/>
  <c r="R75" i="10"/>
  <c r="P75" i="10"/>
  <c r="S75" i="10" s="1"/>
  <c r="M58" i="10"/>
  <c r="U58" i="10"/>
  <c r="V57" i="10"/>
  <c r="AN57" i="10" s="1"/>
  <c r="R57" i="10"/>
  <c r="AM57" i="10"/>
  <c r="AP57" i="10" s="1"/>
  <c r="X57" i="10"/>
  <c r="M28" i="10"/>
  <c r="V28" i="10"/>
  <c r="AN28" i="10" s="1"/>
  <c r="U28" i="10"/>
  <c r="N76" i="10"/>
  <c r="M77" i="10"/>
  <c r="V77" i="10"/>
  <c r="AN77" i="10" s="1"/>
  <c r="AM76" i="10"/>
  <c r="AP76" i="10" s="1"/>
  <c r="AG78" i="10"/>
  <c r="AJ78" i="10" s="1"/>
  <c r="X77" i="10"/>
  <c r="R76" i="10" l="1"/>
  <c r="P76" i="10"/>
  <c r="S76" i="10" s="1"/>
  <c r="X58" i="10"/>
  <c r="AM58" i="10"/>
  <c r="AP58" i="10" s="1"/>
  <c r="V58" i="10"/>
  <c r="AN58" i="10" s="1"/>
  <c r="V59" i="10"/>
  <c r="AN59" i="10" s="1"/>
  <c r="M59" i="10"/>
  <c r="U59" i="10"/>
  <c r="N59" i="10"/>
  <c r="N28" i="10"/>
  <c r="N58" i="10"/>
  <c r="V29" i="10"/>
  <c r="AN29" i="10" s="1"/>
  <c r="M29" i="10"/>
  <c r="U29" i="10"/>
  <c r="N29" i="10"/>
  <c r="AM28" i="10"/>
  <c r="AP28" i="10" s="1"/>
  <c r="X28" i="10"/>
  <c r="N77" i="10"/>
  <c r="AH78" i="10"/>
  <c r="AN78" i="10" s="1"/>
  <c r="M78" i="10"/>
  <c r="AM77" i="10"/>
  <c r="AP77" i="10" s="1"/>
  <c r="AA79" i="10"/>
  <c r="AD79" i="10" s="1"/>
  <c r="AD88" i="10" s="1"/>
  <c r="AD125" i="10" s="1"/>
  <c r="AD127" i="10" s="1"/>
  <c r="R58" i="10" l="1"/>
  <c r="P58" i="10"/>
  <c r="S58" i="10" s="1"/>
  <c r="R28" i="10"/>
  <c r="P28" i="10"/>
  <c r="S28" i="10" s="1"/>
  <c r="R29" i="10"/>
  <c r="P29" i="10"/>
  <c r="S29" i="10" s="1"/>
  <c r="R77" i="10"/>
  <c r="P77" i="10"/>
  <c r="S77" i="10" s="1"/>
  <c r="R59" i="10"/>
  <c r="P59" i="10"/>
  <c r="S59" i="10" s="1"/>
  <c r="AM59" i="10"/>
  <c r="AP59" i="10" s="1"/>
  <c r="X59" i="10"/>
  <c r="U60" i="10"/>
  <c r="M60" i="10"/>
  <c r="N60" i="10"/>
  <c r="P60" i="10" s="1"/>
  <c r="S60" i="10" s="1"/>
  <c r="U30" i="10"/>
  <c r="M30" i="10"/>
  <c r="X29" i="10"/>
  <c r="AM29" i="10"/>
  <c r="AP29" i="10" s="1"/>
  <c r="X79" i="10"/>
  <c r="N78" i="10"/>
  <c r="U80" i="10"/>
  <c r="AB79" i="10"/>
  <c r="AN79" i="10" s="1"/>
  <c r="M79" i="10"/>
  <c r="AM78" i="10"/>
  <c r="AP78" i="10" s="1"/>
  <c r="R78" i="10" l="1"/>
  <c r="P78" i="10"/>
  <c r="S78" i="10" s="1"/>
  <c r="U61" i="10"/>
  <c r="M61" i="10"/>
  <c r="AM60" i="10"/>
  <c r="AP60" i="10" s="1"/>
  <c r="X60" i="10"/>
  <c r="R60" i="10"/>
  <c r="V60" i="10"/>
  <c r="AN60" i="10" s="1"/>
  <c r="V30" i="10"/>
  <c r="AN30" i="10" s="1"/>
  <c r="AM30" i="10"/>
  <c r="AP30" i="10" s="1"/>
  <c r="X30" i="10"/>
  <c r="N30" i="10"/>
  <c r="U31" i="10"/>
  <c r="M31" i="10"/>
  <c r="N79" i="10"/>
  <c r="V80" i="10"/>
  <c r="AN80" i="10" s="1"/>
  <c r="M80" i="10"/>
  <c r="AM79" i="10"/>
  <c r="AP79" i="10" s="1"/>
  <c r="X80" i="10"/>
  <c r="R30" i="10" l="1"/>
  <c r="P30" i="10"/>
  <c r="S30" i="10" s="1"/>
  <c r="R79" i="10"/>
  <c r="P79" i="10"/>
  <c r="S79" i="10" s="1"/>
  <c r="V61" i="10"/>
  <c r="AN61" i="10" s="1"/>
  <c r="AM61" i="10"/>
  <c r="AP61" i="10" s="1"/>
  <c r="X61" i="10"/>
  <c r="N61" i="10"/>
  <c r="U62" i="10"/>
  <c r="M62" i="10"/>
  <c r="N62" i="10"/>
  <c r="P62" i="10" s="1"/>
  <c r="S62" i="10" s="1"/>
  <c r="U32" i="10"/>
  <c r="M32" i="10"/>
  <c r="X31" i="10"/>
  <c r="AM31" i="10"/>
  <c r="AP31" i="10" s="1"/>
  <c r="V31" i="10"/>
  <c r="AN31" i="10" s="1"/>
  <c r="N31" i="10"/>
  <c r="U83" i="10"/>
  <c r="AG81" i="10"/>
  <c r="AJ81" i="10" s="1"/>
  <c r="N80" i="10"/>
  <c r="M81" i="10"/>
  <c r="AM80" i="10"/>
  <c r="AP80" i="10" s="1"/>
  <c r="R80" i="10" l="1"/>
  <c r="P80" i="10"/>
  <c r="S80" i="10" s="1"/>
  <c r="R61" i="10"/>
  <c r="P61" i="10"/>
  <c r="S61" i="10" s="1"/>
  <c r="R31" i="10"/>
  <c r="P31" i="10"/>
  <c r="S31" i="10" s="1"/>
  <c r="M83" i="10"/>
  <c r="M63" i="10"/>
  <c r="N63" i="10"/>
  <c r="P63" i="10" s="1"/>
  <c r="S63" i="10" s="1"/>
  <c r="U63" i="10"/>
  <c r="R62" i="10"/>
  <c r="V62" i="10"/>
  <c r="AN62" i="10" s="1"/>
  <c r="AM62" i="10"/>
  <c r="AP62" i="10" s="1"/>
  <c r="X62" i="10"/>
  <c r="M33" i="10"/>
  <c r="U33" i="10"/>
  <c r="X32" i="10"/>
  <c r="AM32" i="10"/>
  <c r="AP32" i="10" s="1"/>
  <c r="N32" i="10"/>
  <c r="V32" i="10"/>
  <c r="AN32" i="10" s="1"/>
  <c r="AH81" i="10"/>
  <c r="AN81" i="10" s="1"/>
  <c r="AM81" i="10"/>
  <c r="AP81" i="10" s="1"/>
  <c r="X83" i="10"/>
  <c r="AM83" i="10"/>
  <c r="AP83" i="10" s="1"/>
  <c r="N81" i="10"/>
  <c r="V83" i="10"/>
  <c r="AB88" i="10"/>
  <c r="AB125" i="10" s="1"/>
  <c r="AB127" i="10" s="1"/>
  <c r="R32" i="10" l="1"/>
  <c r="P32" i="10"/>
  <c r="S32" i="10" s="1"/>
  <c r="R81" i="10"/>
  <c r="P81" i="10"/>
  <c r="S81" i="10" s="1"/>
  <c r="AN83" i="10"/>
  <c r="F12" i="11"/>
  <c r="X63" i="10"/>
  <c r="AM63" i="10"/>
  <c r="AP63" i="10" s="1"/>
  <c r="N64" i="10"/>
  <c r="P64" i="10" s="1"/>
  <c r="S64" i="10" s="1"/>
  <c r="U64" i="10"/>
  <c r="M64" i="10"/>
  <c r="R63" i="10"/>
  <c r="V63" i="10"/>
  <c r="AN63" i="10" s="1"/>
  <c r="V33" i="10"/>
  <c r="AN33" i="10" s="1"/>
  <c r="AM33" i="10"/>
  <c r="AP33" i="10" s="1"/>
  <c r="X33" i="10"/>
  <c r="U34" i="10"/>
  <c r="M34" i="10"/>
  <c r="N33" i="10"/>
  <c r="AH88" i="10"/>
  <c r="AH125" i="10" s="1"/>
  <c r="AH127" i="10" s="1"/>
  <c r="N83" i="10"/>
  <c r="AM82" i="10"/>
  <c r="AP82" i="10" s="1"/>
  <c r="R33" i="10" l="1"/>
  <c r="P33" i="10"/>
  <c r="S33" i="10" s="1"/>
  <c r="R83" i="10"/>
  <c r="P83" i="10"/>
  <c r="S83" i="10" s="1"/>
  <c r="M12" i="11"/>
  <c r="L12" i="11"/>
  <c r="F13" i="11"/>
  <c r="AM64" i="10"/>
  <c r="AP64" i="10" s="1"/>
  <c r="X64" i="10"/>
  <c r="U65" i="10"/>
  <c r="M65" i="10"/>
  <c r="R64" i="10"/>
  <c r="V64" i="10"/>
  <c r="AN64" i="10" s="1"/>
  <c r="V34" i="10"/>
  <c r="N34" i="10"/>
  <c r="AM34" i="10"/>
  <c r="AP34" i="10" s="1"/>
  <c r="X34" i="10"/>
  <c r="M35" i="10"/>
  <c r="U35" i="10"/>
  <c r="R34" i="10" l="1"/>
  <c r="P34" i="10"/>
  <c r="S34" i="10" s="1"/>
  <c r="M13" i="11"/>
  <c r="L13" i="11"/>
  <c r="U66" i="10"/>
  <c r="M66" i="10"/>
  <c r="V65" i="10"/>
  <c r="AN65" i="10" s="1"/>
  <c r="N65" i="10"/>
  <c r="AM65" i="10"/>
  <c r="AP65" i="10" s="1"/>
  <c r="X65" i="10"/>
  <c r="V35" i="10"/>
  <c r="N35" i="10"/>
  <c r="AM35" i="10"/>
  <c r="AP35" i="10" s="1"/>
  <c r="X35" i="10"/>
  <c r="AN34" i="10"/>
  <c r="U36" i="10"/>
  <c r="N36" i="10"/>
  <c r="P36" i="10" s="1"/>
  <c r="S36" i="10" s="1"/>
  <c r="M36" i="10"/>
  <c r="R65" i="10" l="1"/>
  <c r="P65" i="10"/>
  <c r="S65" i="10" s="1"/>
  <c r="R35" i="10"/>
  <c r="P35" i="10"/>
  <c r="S35" i="10" s="1"/>
  <c r="AN35" i="10"/>
  <c r="V66" i="10"/>
  <c r="AN66" i="10" s="1"/>
  <c r="AM66" i="10"/>
  <c r="AP66" i="10" s="1"/>
  <c r="X66" i="10"/>
  <c r="U67" i="10"/>
  <c r="M67" i="10"/>
  <c r="V67" i="10"/>
  <c r="AN67" i="10" s="1"/>
  <c r="N66" i="10"/>
  <c r="M37" i="10"/>
  <c r="U37" i="10"/>
  <c r="R36" i="10"/>
  <c r="V36" i="10"/>
  <c r="X36" i="10"/>
  <c r="AM36" i="10"/>
  <c r="AP36" i="10" s="1"/>
  <c r="AM85" i="10"/>
  <c r="AP85" i="10" s="1"/>
  <c r="AJ122" i="10"/>
  <c r="AJ123" i="10" s="1"/>
  <c r="AJ126" i="10" s="1"/>
  <c r="AG87" i="10"/>
  <c r="AJ87" i="10" s="1"/>
  <c r="AJ88" i="10" s="1"/>
  <c r="AJ125" i="10" s="1"/>
  <c r="R66" i="10" l="1"/>
  <c r="P66" i="10"/>
  <c r="S66" i="10" s="1"/>
  <c r="AJ127" i="10"/>
  <c r="N67" i="10"/>
  <c r="AM67" i="10"/>
  <c r="AP67" i="10" s="1"/>
  <c r="X67" i="10"/>
  <c r="N68" i="10"/>
  <c r="P68" i="10" s="1"/>
  <c r="S68" i="10" s="1"/>
  <c r="U68" i="10"/>
  <c r="M68" i="10"/>
  <c r="AN36" i="10"/>
  <c r="U38" i="10"/>
  <c r="N38" i="10"/>
  <c r="P38" i="10" s="1"/>
  <c r="S38" i="10" s="1"/>
  <c r="M38" i="10"/>
  <c r="V37" i="10"/>
  <c r="AN37" i="10" s="1"/>
  <c r="N37" i="10"/>
  <c r="AM37" i="10"/>
  <c r="AP37" i="10" s="1"/>
  <c r="X37" i="10"/>
  <c r="N87" i="10"/>
  <c r="N122" i="10"/>
  <c r="P122" i="10" s="1"/>
  <c r="AG88" i="10"/>
  <c r="M87" i="10"/>
  <c r="M122" i="10"/>
  <c r="J123" i="10"/>
  <c r="R67" i="10" l="1"/>
  <c r="P67" i="10"/>
  <c r="S67" i="10" s="1"/>
  <c r="R37" i="10"/>
  <c r="P37" i="10"/>
  <c r="S37" i="10" s="1"/>
  <c r="R87" i="10"/>
  <c r="P87" i="10"/>
  <c r="S87" i="10" s="1"/>
  <c r="M123" i="10"/>
  <c r="E13" i="11"/>
  <c r="H13" i="11" s="1"/>
  <c r="AG125" i="10"/>
  <c r="R68" i="10"/>
  <c r="V68" i="10"/>
  <c r="AN68" i="10" s="1"/>
  <c r="AM68" i="10"/>
  <c r="AP68" i="10" s="1"/>
  <c r="X68" i="10"/>
  <c r="U69" i="10"/>
  <c r="M69" i="10"/>
  <c r="N69" i="10"/>
  <c r="P69" i="10" s="1"/>
  <c r="S69" i="10" s="1"/>
  <c r="R38" i="10"/>
  <c r="V38" i="10"/>
  <c r="AN38" i="10" s="1"/>
  <c r="X38" i="10"/>
  <c r="AM38" i="10"/>
  <c r="AP38" i="10" s="1"/>
  <c r="M39" i="10"/>
  <c r="U39" i="10"/>
  <c r="N39" i="10"/>
  <c r="P39" i="10" s="1"/>
  <c r="S39" i="10" s="1"/>
  <c r="AA88" i="10"/>
  <c r="AA125" i="10" s="1"/>
  <c r="AA123" i="10"/>
  <c r="AA126" i="10" s="1"/>
  <c r="AM87" i="10"/>
  <c r="AM122" i="10"/>
  <c r="AP122" i="10" s="1"/>
  <c r="AP123" i="10" s="1"/>
  <c r="AP126" i="10" s="1"/>
  <c r="U126" i="10"/>
  <c r="J126" i="10"/>
  <c r="AG123" i="10"/>
  <c r="M126" i="10" l="1"/>
  <c r="AA127" i="10"/>
  <c r="E23" i="11"/>
  <c r="H23" i="11" s="1"/>
  <c r="AG126" i="10"/>
  <c r="AG127" i="10" s="1"/>
  <c r="E12" i="11"/>
  <c r="H12" i="11" s="1"/>
  <c r="E22" i="11"/>
  <c r="U70" i="10"/>
  <c r="M70" i="10"/>
  <c r="R69" i="10"/>
  <c r="V69" i="10"/>
  <c r="AN69" i="10" s="1"/>
  <c r="AM69" i="10"/>
  <c r="AP69" i="10" s="1"/>
  <c r="X69" i="10"/>
  <c r="V39" i="10"/>
  <c r="AN39" i="10" s="1"/>
  <c r="R39" i="10"/>
  <c r="AM39" i="10"/>
  <c r="AP39" i="10" s="1"/>
  <c r="X39" i="10"/>
  <c r="U40" i="10"/>
  <c r="N40" i="10"/>
  <c r="P40" i="10" s="1"/>
  <c r="S40" i="10" s="1"/>
  <c r="M40" i="10"/>
  <c r="AP87" i="10"/>
  <c r="AM123" i="10"/>
  <c r="AM126" i="10" s="1"/>
  <c r="E25" i="11" s="1"/>
  <c r="H25" i="11" s="1"/>
  <c r="H22" i="11" l="1"/>
  <c r="H24" i="11" s="1"/>
  <c r="E24" i="11"/>
  <c r="V70" i="10"/>
  <c r="AN70" i="10" s="1"/>
  <c r="X70" i="10"/>
  <c r="AM70" i="10"/>
  <c r="AP70" i="10" s="1"/>
  <c r="U71" i="10"/>
  <c r="M71" i="10"/>
  <c r="N71" i="10"/>
  <c r="P71" i="10" s="1"/>
  <c r="S71" i="10" s="1"/>
  <c r="N70" i="10"/>
  <c r="M41" i="10"/>
  <c r="U41" i="10"/>
  <c r="X40" i="10"/>
  <c r="AM40" i="10"/>
  <c r="AP40" i="10" s="1"/>
  <c r="R40" i="10"/>
  <c r="V40" i="10"/>
  <c r="R70" i="10" l="1"/>
  <c r="P70" i="10"/>
  <c r="S70" i="10" s="1"/>
  <c r="R71" i="10"/>
  <c r="V71" i="10"/>
  <c r="AN71" i="10" s="1"/>
  <c r="AM71" i="10"/>
  <c r="AP71" i="10" s="1"/>
  <c r="X71" i="10"/>
  <c r="U72" i="10"/>
  <c r="M72" i="10"/>
  <c r="AN40" i="10"/>
  <c r="U42" i="10"/>
  <c r="M42" i="10"/>
  <c r="AM41" i="10"/>
  <c r="AP41" i="10" s="1"/>
  <c r="X41" i="10"/>
  <c r="N41" i="10"/>
  <c r="V41" i="10"/>
  <c r="AN41" i="10" s="1"/>
  <c r="R41" i="10" l="1"/>
  <c r="P41" i="10"/>
  <c r="S41" i="10" s="1"/>
  <c r="V72" i="10"/>
  <c r="AN72" i="10" s="1"/>
  <c r="AM72" i="10"/>
  <c r="AP72" i="10" s="1"/>
  <c r="X72" i="10"/>
  <c r="U73" i="10"/>
  <c r="M73" i="10"/>
  <c r="V73" i="10"/>
  <c r="AN73" i="10" s="1"/>
  <c r="N73" i="10"/>
  <c r="N72" i="10"/>
  <c r="V42" i="10"/>
  <c r="AN42" i="10" s="1"/>
  <c r="AM42" i="10"/>
  <c r="AP42" i="10" s="1"/>
  <c r="X42" i="10"/>
  <c r="N43" i="10"/>
  <c r="P43" i="10" s="1"/>
  <c r="S43" i="10" s="1"/>
  <c r="U43" i="10"/>
  <c r="M43" i="10"/>
  <c r="N42" i="10"/>
  <c r="R72" i="10" l="1"/>
  <c r="P72" i="10"/>
  <c r="S72" i="10" s="1"/>
  <c r="R42" i="10"/>
  <c r="P42" i="10"/>
  <c r="S42" i="10" s="1"/>
  <c r="R73" i="10"/>
  <c r="P73" i="10"/>
  <c r="S73" i="10" s="1"/>
  <c r="X73" i="10"/>
  <c r="AM73" i="10"/>
  <c r="AP73" i="10" s="1"/>
  <c r="U74" i="10"/>
  <c r="M74" i="10"/>
  <c r="V74" i="10"/>
  <c r="U44" i="10"/>
  <c r="M44" i="10"/>
  <c r="V44" i="10"/>
  <c r="AN44" i="10" s="1"/>
  <c r="AM43" i="10"/>
  <c r="AP43" i="10" s="1"/>
  <c r="X43" i="10"/>
  <c r="V43" i="10"/>
  <c r="AN43" i="10" s="1"/>
  <c r="R43" i="10"/>
  <c r="AN74" i="10" l="1"/>
  <c r="AM74" i="10"/>
  <c r="AP74" i="10" s="1"/>
  <c r="X74" i="10"/>
  <c r="N74" i="10"/>
  <c r="N45" i="10"/>
  <c r="P45" i="10" s="1"/>
  <c r="S45" i="10" s="1"/>
  <c r="U45" i="10"/>
  <c r="M45" i="10"/>
  <c r="N44" i="10"/>
  <c r="AM44" i="10"/>
  <c r="AP44" i="10" s="1"/>
  <c r="X44" i="10"/>
  <c r="R44" i="10" l="1"/>
  <c r="P44" i="10"/>
  <c r="S44" i="10" s="1"/>
  <c r="R74" i="10"/>
  <c r="P74" i="10"/>
  <c r="S74" i="10" s="1"/>
  <c r="AM45" i="10"/>
  <c r="AP45" i="10" s="1"/>
  <c r="X45" i="10"/>
  <c r="R45" i="10"/>
  <c r="V45" i="10"/>
  <c r="U46" i="10"/>
  <c r="M46" i="10"/>
  <c r="V46" i="10"/>
  <c r="AN46" i="10" s="1"/>
  <c r="AN45" i="10" l="1"/>
  <c r="X46" i="10"/>
  <c r="AM46" i="10"/>
  <c r="AP46" i="10" s="1"/>
  <c r="N46" i="10"/>
  <c r="U47" i="10"/>
  <c r="M47" i="10"/>
  <c r="R46" i="10" l="1"/>
  <c r="P46" i="10"/>
  <c r="S46" i="10" s="1"/>
  <c r="AM47" i="10"/>
  <c r="AP47" i="10" s="1"/>
  <c r="X47" i="10"/>
  <c r="M48" i="10"/>
  <c r="N48" i="10"/>
  <c r="P48" i="10" s="1"/>
  <c r="S48" i="10" s="1"/>
  <c r="U48" i="10"/>
  <c r="N47" i="10"/>
  <c r="V47" i="10"/>
  <c r="R47" i="10" l="1"/>
  <c r="P47" i="10"/>
  <c r="S47" i="10" s="1"/>
  <c r="AN47" i="10"/>
  <c r="U49" i="10"/>
  <c r="M49" i="10"/>
  <c r="V49" i="10"/>
  <c r="AN49" i="10" s="1"/>
  <c r="R48" i="10"/>
  <c r="V48" i="10"/>
  <c r="AN48" i="10" s="1"/>
  <c r="AM48" i="10"/>
  <c r="AP48" i="10" s="1"/>
  <c r="X48" i="10"/>
  <c r="X49" i="10" l="1"/>
  <c r="AM49" i="10"/>
  <c r="AP49" i="10" s="1"/>
  <c r="N49" i="10"/>
  <c r="V50" i="10"/>
  <c r="AN50" i="10" s="1"/>
  <c r="M50" i="10"/>
  <c r="U50" i="10"/>
  <c r="N50" i="10"/>
  <c r="R49" i="10" l="1"/>
  <c r="P49" i="10"/>
  <c r="S49" i="10" s="1"/>
  <c r="R50" i="10"/>
  <c r="P50" i="10"/>
  <c r="S50" i="10" s="1"/>
  <c r="V51" i="10"/>
  <c r="AN51" i="10" s="1"/>
  <c r="U51" i="10"/>
  <c r="M51" i="10"/>
  <c r="N51" i="10"/>
  <c r="X50" i="10"/>
  <c r="AM50" i="10"/>
  <c r="AP50" i="10" s="1"/>
  <c r="R51" i="10" l="1"/>
  <c r="P51" i="10"/>
  <c r="S51" i="10" s="1"/>
  <c r="U52" i="10"/>
  <c r="U88" i="10" s="1"/>
  <c r="M52" i="10"/>
  <c r="M88" i="10" s="1"/>
  <c r="N52" i="10"/>
  <c r="P52" i="10" s="1"/>
  <c r="S52" i="10" s="1"/>
  <c r="J88" i="10"/>
  <c r="X51" i="10"/>
  <c r="AM51" i="10"/>
  <c r="AP51" i="10" s="1"/>
  <c r="J125" i="10" l="1"/>
  <c r="J127" i="10" s="1"/>
  <c r="M125" i="10"/>
  <c r="V52" i="10"/>
  <c r="V88" i="10" s="1"/>
  <c r="R52" i="10"/>
  <c r="K88" i="10"/>
  <c r="X52" i="10"/>
  <c r="X88" i="10" s="1"/>
  <c r="AM52" i="10"/>
  <c r="U125" i="10"/>
  <c r="M127" i="10" l="1"/>
  <c r="K125" i="10"/>
  <c r="R125" i="10" s="1"/>
  <c r="R88" i="10"/>
  <c r="X125" i="10"/>
  <c r="X127" i="10" s="1"/>
  <c r="U127" i="10"/>
  <c r="E11" i="11"/>
  <c r="AP52" i="10"/>
  <c r="AP88" i="10" s="1"/>
  <c r="AP125" i="10" s="1"/>
  <c r="AP127" i="10" s="1"/>
  <c r="AM88" i="10"/>
  <c r="AM125" i="10" s="1"/>
  <c r="AN52" i="10"/>
  <c r="AN88" i="10" s="1"/>
  <c r="AN125" i="10" s="1"/>
  <c r="V125" i="10"/>
  <c r="E18" i="11" l="1"/>
  <c r="E27" i="11" s="1"/>
  <c r="E29" i="11" s="1"/>
  <c r="H11" i="11"/>
  <c r="AM127" i="10"/>
  <c r="E19" i="11"/>
  <c r="H19" i="11" s="1"/>
  <c r="AN127" i="10"/>
  <c r="F19" i="11"/>
  <c r="V127" i="10"/>
  <c r="F11" i="11"/>
  <c r="L11" i="11" s="1"/>
  <c r="K127" i="10"/>
  <c r="R127" i="10" s="1"/>
  <c r="E28" i="11" l="1"/>
  <c r="H28" i="11" s="1"/>
  <c r="H29" i="11"/>
  <c r="M19" i="11"/>
  <c r="L19" i="11"/>
  <c r="M11" i="11"/>
  <c r="H18" i="11"/>
  <c r="F18" i="11"/>
  <c r="M18" i="11" l="1"/>
  <c r="L18" i="11"/>
  <c r="L24" i="11" l="1"/>
  <c r="M24" i="11"/>
  <c r="F27" i="11"/>
  <c r="H27" i="11"/>
  <c r="F29" i="11" l="1"/>
  <c r="C29" i="11" s="1"/>
  <c r="F28" i="11"/>
  <c r="C28" i="11" s="1"/>
  <c r="L27" i="11"/>
  <c r="M27" i="11"/>
</calcChain>
</file>

<file path=xl/sharedStrings.xml><?xml version="1.0" encoding="utf-8"?>
<sst xmlns="http://schemas.openxmlformats.org/spreadsheetml/2006/main" count="2421" uniqueCount="203">
  <si>
    <t>Carrying value of Gross Advances</t>
  </si>
  <si>
    <t>IFRS9 Provision</t>
  </si>
  <si>
    <t>Net Advances</t>
  </si>
  <si>
    <t>Capture provisions as negative</t>
  </si>
  <si>
    <t>TAYPAYER NAME:</t>
  </si>
  <si>
    <t>TAX REFERENCE NUMBER:</t>
  </si>
  <si>
    <t>TOTAL of undrawn facilities/provisions</t>
  </si>
  <si>
    <t>Qualifying exposures for provision calculation</t>
  </si>
  <si>
    <t>Type of finance</t>
  </si>
  <si>
    <t>Vehicle</t>
  </si>
  <si>
    <t>DROP DOWN SELECTIONS</t>
  </si>
  <si>
    <t>Credit Card</t>
  </si>
  <si>
    <t>Furniture</t>
  </si>
  <si>
    <t>Clothing</t>
  </si>
  <si>
    <t>Revolving credit</t>
  </si>
  <si>
    <t>Lease</t>
  </si>
  <si>
    <t>House</t>
  </si>
  <si>
    <t>Unsecured</t>
  </si>
  <si>
    <t>Call loan</t>
  </si>
  <si>
    <t>Stage 1</t>
  </si>
  <si>
    <t>Stage 2</t>
  </si>
  <si>
    <t>Stage 3</t>
  </si>
  <si>
    <r>
      <rPr>
        <b/>
        <sz val="9"/>
        <color rgb="FFFF0000"/>
        <rFont val="Calibri"/>
        <family val="2"/>
        <scheme val="minor"/>
      </rPr>
      <t>TOTAL</t>
    </r>
    <r>
      <rPr>
        <b/>
        <sz val="9"/>
        <color theme="1"/>
        <rFont val="Calibri"/>
        <family val="2"/>
        <scheme val="minor"/>
      </rPr>
      <t xml:space="preserve"> of </t>
    </r>
    <r>
      <rPr>
        <b/>
        <sz val="9"/>
        <color rgb="FFFF0000"/>
        <rFont val="Calibri"/>
        <family val="2"/>
        <scheme val="minor"/>
      </rPr>
      <t>undrawn</t>
    </r>
    <r>
      <rPr>
        <b/>
        <sz val="9"/>
        <color theme="1"/>
        <rFont val="Calibri"/>
        <family val="2"/>
        <scheme val="minor"/>
      </rPr>
      <t xml:space="preserve"> facilities/provisions</t>
    </r>
  </si>
  <si>
    <t>Tax Allowance</t>
  </si>
  <si>
    <t>Coverage ratio</t>
  </si>
  <si>
    <t>Stage Allocation</t>
  </si>
  <si>
    <t>Collateralised</t>
  </si>
  <si>
    <t>Underlying Asset being funded</t>
  </si>
  <si>
    <t>Services</t>
  </si>
  <si>
    <t>Select</t>
  </si>
  <si>
    <t>Spare</t>
  </si>
  <si>
    <t>Commentary explained</t>
  </si>
  <si>
    <t>Flags</t>
  </si>
  <si>
    <t>Secured: Asset</t>
  </si>
  <si>
    <t>Secured: Guarantee</t>
  </si>
  <si>
    <t>Guarantee</t>
  </si>
  <si>
    <t>General</t>
  </si>
  <si>
    <t>Drop-down box</t>
  </si>
  <si>
    <t>SELECT</t>
  </si>
  <si>
    <t>Value of Gross Advance</t>
  </si>
  <si>
    <t>CAPTURE</t>
  </si>
  <si>
    <t>Value of IFRS Provision</t>
  </si>
  <si>
    <t>NO ACTION</t>
  </si>
  <si>
    <t>RESOLVE</t>
  </si>
  <si>
    <t>TOTAL</t>
  </si>
  <si>
    <t>Parastatal</t>
  </si>
  <si>
    <t>SOE</t>
  </si>
  <si>
    <t>Municipality</t>
  </si>
  <si>
    <t>Electricity</t>
  </si>
  <si>
    <t>Rates &amp; Taxes</t>
  </si>
  <si>
    <t>Communication</t>
  </si>
  <si>
    <t>n/a</t>
  </si>
  <si>
    <t>Delinquency events</t>
  </si>
  <si>
    <t>Borrower's Sector</t>
  </si>
  <si>
    <t>Individual</t>
  </si>
  <si>
    <t>SME</t>
  </si>
  <si>
    <t>Corporate</t>
  </si>
  <si>
    <t>Spot Invoice</t>
  </si>
  <si>
    <t>Event #14</t>
  </si>
  <si>
    <t>Event #15</t>
  </si>
  <si>
    <t>Event #16</t>
  </si>
  <si>
    <t>Event #17</t>
  </si>
  <si>
    <t>Event #18</t>
  </si>
  <si>
    <t>Event #19</t>
  </si>
  <si>
    <t>Event #20</t>
  </si>
  <si>
    <t>Event #21</t>
  </si>
  <si>
    <t>Event #22</t>
  </si>
  <si>
    <t>Event #23</t>
  </si>
  <si>
    <t>Event #24</t>
  </si>
  <si>
    <t>Event #25</t>
  </si>
  <si>
    <t>Value at Risk / EAD</t>
  </si>
  <si>
    <t>VAR &gt; 0 but no Provision raised</t>
  </si>
  <si>
    <t>Advance &gt; 0 but VAR = 0</t>
  </si>
  <si>
    <t>ADV + NO VAR?</t>
  </si>
  <si>
    <t>VAR + NO PROV?</t>
  </si>
  <si>
    <t>Provision captured as positive</t>
  </si>
  <si>
    <t>VAR = 0 but Provision &gt; 0</t>
  </si>
  <si>
    <t>NO VAR but PROV?</t>
  </si>
  <si>
    <t>Provision &gt; VAR</t>
  </si>
  <si>
    <t>PROV &gt; VAR?</t>
  </si>
  <si>
    <t>END</t>
  </si>
  <si>
    <t>Undrawn facility can't have carrying value</t>
  </si>
  <si>
    <t>UNDRAWN FAC CARRY &gt; 0?</t>
  </si>
  <si>
    <t>RESOLVE FLAG</t>
  </si>
  <si>
    <t>Var &gt; 0 but no Advance</t>
  </si>
  <si>
    <t>VAR but NO ADV?</t>
  </si>
  <si>
    <t>NEGATIVE PROV PLEASE</t>
  </si>
  <si>
    <t>Advance or VAR captured as negative</t>
  </si>
  <si>
    <t>POSITIVE ADV or VAR PLEASE</t>
  </si>
  <si>
    <r>
      <rPr>
        <b/>
        <sz val="9"/>
        <color rgb="FFFF0000"/>
        <rFont val="Calibri"/>
        <family val="2"/>
        <scheme val="minor"/>
      </rPr>
      <t>TOTAL</t>
    </r>
    <r>
      <rPr>
        <b/>
        <sz val="9"/>
        <color theme="1"/>
        <rFont val="Calibri"/>
        <family val="2"/>
        <scheme val="minor"/>
      </rPr>
      <t xml:space="preserve"> of assets/provisions</t>
    </r>
  </si>
  <si>
    <t>TOTAL of assets/provisions</t>
  </si>
  <si>
    <t>Gross Advance</t>
  </si>
  <si>
    <t>Value at Risk</t>
  </si>
  <si>
    <t>Provisions</t>
  </si>
  <si>
    <t>Stage 1 - Undrawn facilities</t>
  </si>
  <si>
    <t>Stage 2 - Undrawn facilities</t>
  </si>
  <si>
    <t>Stage 3 - Undrawn facilities</t>
  </si>
  <si>
    <t>ER</t>
  </si>
  <si>
    <r>
      <rPr>
        <b/>
        <sz val="9"/>
        <color rgb="FFFF0000"/>
        <rFont val="Calibri"/>
        <family val="2"/>
        <scheme val="minor"/>
      </rPr>
      <t>TOTAL</t>
    </r>
    <r>
      <rPr>
        <b/>
        <sz val="9"/>
        <color theme="1"/>
        <rFont val="Calibri"/>
        <family val="2"/>
        <scheme val="minor"/>
      </rPr>
      <t xml:space="preserve"> of </t>
    </r>
    <r>
      <rPr>
        <b/>
        <sz val="9"/>
        <color rgb="FFFF0000"/>
        <rFont val="Calibri"/>
        <family val="2"/>
        <scheme val="minor"/>
      </rPr>
      <t xml:space="preserve">partially written off </t>
    </r>
    <r>
      <rPr>
        <b/>
        <sz val="9"/>
        <color theme="1"/>
        <rFont val="Calibri"/>
        <family val="2"/>
        <scheme val="minor"/>
      </rPr>
      <t>assets/provisions</t>
    </r>
  </si>
  <si>
    <r>
      <rPr>
        <b/>
        <sz val="9"/>
        <color rgb="FFFF0000"/>
        <rFont val="Calibri"/>
        <family val="2"/>
        <scheme val="minor"/>
      </rPr>
      <t>TOTAL</t>
    </r>
    <r>
      <rPr>
        <b/>
        <sz val="9"/>
        <color theme="1"/>
        <rFont val="Calibri"/>
        <family val="2"/>
        <scheme val="minor"/>
      </rPr>
      <t xml:space="preserve"> of </t>
    </r>
    <r>
      <rPr>
        <b/>
        <sz val="9"/>
        <color rgb="FFFF0000"/>
        <rFont val="Calibri"/>
        <family val="2"/>
        <scheme val="minor"/>
      </rPr>
      <t>"overlay"</t>
    </r>
    <r>
      <rPr>
        <b/>
        <sz val="9"/>
        <color theme="1"/>
        <rFont val="Calibri"/>
        <family val="2"/>
        <scheme val="minor"/>
      </rPr>
      <t xml:space="preserve"> provisions</t>
    </r>
  </si>
  <si>
    <t>Net Advance</t>
  </si>
  <si>
    <t>Stage 1 - Overlay Provisions</t>
  </si>
  <si>
    <t>Stage 2 - Overlay Provisions</t>
  </si>
  <si>
    <t>Stage 3 - Overlay Provisions</t>
  </si>
  <si>
    <t>On-Balance Sheet</t>
  </si>
  <si>
    <t>Off-Balance Sheet</t>
  </si>
  <si>
    <t>Total</t>
  </si>
  <si>
    <t>Coverage Ratio</t>
  </si>
  <si>
    <t>APPROACH:</t>
  </si>
  <si>
    <t>DATE OF DATA SUPPLIED:</t>
  </si>
  <si>
    <t>FIRST DAY IFRS9 TRANSITIONED:</t>
  </si>
  <si>
    <t>FIRST YEAR END IFRS9:</t>
  </si>
  <si>
    <t>GENERAL</t>
  </si>
  <si>
    <t>SIMPLIFIED</t>
  </si>
  <si>
    <t>Test-to-Total</t>
  </si>
  <si>
    <r>
      <t xml:space="preserve">SECTION </t>
    </r>
    <r>
      <rPr>
        <b/>
        <sz val="9"/>
        <color rgb="FFFF0000"/>
        <rFont val="Calibri"/>
        <family val="2"/>
        <scheme val="minor"/>
      </rPr>
      <t>B</t>
    </r>
    <r>
      <rPr>
        <b/>
        <sz val="9"/>
        <color theme="1"/>
        <rFont val="Calibri"/>
        <family val="2"/>
        <scheme val="minor"/>
      </rPr>
      <t xml:space="preserve"> - ASSETS WHERE PARTIAL WRITE-OFF </t>
    </r>
    <r>
      <rPr>
        <b/>
        <sz val="9"/>
        <color rgb="FFFF0000"/>
        <rFont val="Calibri"/>
        <family val="2"/>
        <scheme val="minor"/>
      </rPr>
      <t>WAS APPLIED</t>
    </r>
  </si>
  <si>
    <r>
      <t xml:space="preserve">SECTION </t>
    </r>
    <r>
      <rPr>
        <b/>
        <sz val="9"/>
        <color rgb="FFFF0000"/>
        <rFont val="Calibri"/>
        <family val="2"/>
        <scheme val="minor"/>
      </rPr>
      <t>A</t>
    </r>
    <r>
      <rPr>
        <b/>
        <sz val="9"/>
        <color theme="1"/>
        <rFont val="Calibri"/>
        <family val="2"/>
        <scheme val="minor"/>
      </rPr>
      <t xml:space="preserve"> - ASSETS WHERE PARTIAL WRITE-OFF </t>
    </r>
    <r>
      <rPr>
        <b/>
        <sz val="9"/>
        <color rgb="FFFF0000"/>
        <rFont val="Calibri"/>
        <family val="2"/>
        <scheme val="minor"/>
      </rPr>
      <t>WAS NOT APPLIED</t>
    </r>
  </si>
  <si>
    <r>
      <t xml:space="preserve">SECTION </t>
    </r>
    <r>
      <rPr>
        <b/>
        <sz val="9"/>
        <color rgb="FFFF0000"/>
        <rFont val="Calibri"/>
        <family val="2"/>
        <scheme val="minor"/>
      </rPr>
      <t>C</t>
    </r>
    <r>
      <rPr>
        <b/>
        <sz val="9"/>
        <color theme="1"/>
        <rFont val="Calibri"/>
        <family val="2"/>
        <scheme val="minor"/>
      </rPr>
      <t xml:space="preserve"> - OVERLAY PROVISIONS</t>
    </r>
  </si>
  <si>
    <r>
      <t xml:space="preserve">SECTION </t>
    </r>
    <r>
      <rPr>
        <b/>
        <sz val="9"/>
        <color rgb="FFFF0000"/>
        <rFont val="Calibri"/>
        <family val="2"/>
        <scheme val="minor"/>
      </rPr>
      <t>D</t>
    </r>
    <r>
      <rPr>
        <b/>
        <sz val="9"/>
        <color theme="1"/>
        <rFont val="Calibri"/>
        <family val="2"/>
        <scheme val="minor"/>
      </rPr>
      <t xml:space="preserve"> - UNDRAWN FACILITIES</t>
    </r>
  </si>
  <si>
    <t>Clean</t>
  </si>
  <si>
    <t>Instalment 1 - 29 days in arrear / Dirty</t>
  </si>
  <si>
    <t>Instalment 30 - 59 days in arrear / CD 1</t>
  </si>
  <si>
    <t>Instalment 60 - 89 days in arrear / CD 2</t>
  </si>
  <si>
    <t>Instalment 90 - 119 days in arrear / CD 3</t>
  </si>
  <si>
    <t>Instalment 120 - 159 days in arrear / CD 4</t>
  </si>
  <si>
    <t>Mortgage</t>
  </si>
  <si>
    <t>LECL Provisions</t>
  </si>
  <si>
    <t>12-month ECL</t>
  </si>
  <si>
    <t>LECL</t>
  </si>
  <si>
    <t>Stage 3 - Assets with partial write-off</t>
  </si>
  <si>
    <t>Stage 1 - Assets without partial write-off</t>
  </si>
  <si>
    <t>Stage 2 - Assets without partial write-off</t>
  </si>
  <si>
    <t>Stage 3 - Assets without partial write-off</t>
  </si>
  <si>
    <r>
      <t xml:space="preserve">Total Tax Allowance inc </t>
    </r>
    <r>
      <rPr>
        <b/>
        <u/>
        <sz val="9"/>
        <color rgb="FFFF0000"/>
        <rFont val="Calibri"/>
        <family val="2"/>
        <scheme val="minor"/>
      </rPr>
      <t>Requested Portion</t>
    </r>
  </si>
  <si>
    <r>
      <rPr>
        <b/>
        <sz val="9"/>
        <color theme="1"/>
        <rFont val="Calibri"/>
        <family val="2"/>
        <scheme val="minor"/>
      </rPr>
      <t xml:space="preserve">Tax Allowance </t>
    </r>
    <r>
      <rPr>
        <b/>
        <u/>
        <sz val="9"/>
        <color rgb="FFFF0000"/>
        <rFont val="Calibri"/>
        <family val="2"/>
        <scheme val="minor"/>
      </rPr>
      <t>Requested</t>
    </r>
  </si>
  <si>
    <r>
      <t xml:space="preserve">Tax Allowance Rate </t>
    </r>
    <r>
      <rPr>
        <b/>
        <u/>
        <sz val="9"/>
        <color rgb="FFFF0000"/>
        <rFont val="Calibri"/>
        <family val="2"/>
        <scheme val="minor"/>
      </rPr>
      <t>Requested</t>
    </r>
    <r>
      <rPr>
        <b/>
        <sz val="9"/>
        <color theme="1"/>
        <rFont val="Calibri"/>
        <family val="2"/>
        <scheme val="minor"/>
      </rPr>
      <t xml:space="preserve"> from 40% to 85%
</t>
    </r>
  </si>
  <si>
    <r>
      <t xml:space="preserve">STAGE 1 / </t>
    </r>
    <r>
      <rPr>
        <b/>
        <u val="singleAccounting"/>
        <sz val="9"/>
        <color rgb="FFFF0000"/>
        <rFont val="Calibri"/>
        <family val="2"/>
        <scheme val="minor"/>
      </rPr>
      <t>12-Month ECL</t>
    </r>
  </si>
  <si>
    <r>
      <t xml:space="preserve">STAGE 2 / </t>
    </r>
    <r>
      <rPr>
        <b/>
        <sz val="9"/>
        <color rgb="FFFF0000"/>
        <rFont val="Calibri"/>
        <family val="2"/>
        <scheme val="minor"/>
      </rPr>
      <t>LECL</t>
    </r>
  </si>
  <si>
    <r>
      <t xml:space="preserve">STAGE 3 / </t>
    </r>
    <r>
      <rPr>
        <b/>
        <sz val="9"/>
        <color rgb="FFFF0000"/>
        <rFont val="Calibri"/>
        <family val="2"/>
        <scheme val="minor"/>
      </rPr>
      <t>LECL</t>
    </r>
  </si>
  <si>
    <t>Test-to-Total (A)</t>
  </si>
  <si>
    <t>Test-to-Total (B)</t>
  </si>
  <si>
    <t>LECL Requested Tax Rates</t>
  </si>
  <si>
    <r>
      <t xml:space="preserve">STAGE 1 / </t>
    </r>
    <r>
      <rPr>
        <b/>
        <u val="singleAccounting"/>
        <sz val="9"/>
        <color rgb="FFFF0000"/>
        <rFont val="Calibri"/>
        <family val="2"/>
        <scheme val="minor"/>
      </rPr>
      <t>LECL</t>
    </r>
  </si>
  <si>
    <r>
      <t xml:space="preserve">Total Tax Allowance </t>
    </r>
    <r>
      <rPr>
        <b/>
        <u/>
        <sz val="9"/>
        <color rgb="FFFF0000"/>
        <rFont val="Calibri"/>
        <family val="2"/>
        <scheme val="minor"/>
      </rPr>
      <t>Requested</t>
    </r>
  </si>
  <si>
    <r>
      <t xml:space="preserve">After Tax Coverage ratio </t>
    </r>
    <r>
      <rPr>
        <b/>
        <sz val="9"/>
        <color rgb="FFFF0000"/>
        <rFont val="Calibri"/>
        <family val="2"/>
        <scheme val="minor"/>
      </rPr>
      <t>(</t>
    </r>
    <r>
      <rPr>
        <b/>
        <u/>
        <sz val="9"/>
        <color rgb="FFFF0000"/>
        <rFont val="Calibri"/>
        <family val="2"/>
        <scheme val="minor"/>
      </rPr>
      <t>Dependant on Requested Rate</t>
    </r>
    <r>
      <rPr>
        <b/>
        <sz val="9"/>
        <color rgb="FFFF0000"/>
        <rFont val="Calibri"/>
        <family val="2"/>
        <scheme val="minor"/>
      </rPr>
      <t>)</t>
    </r>
  </si>
  <si>
    <r>
      <t xml:space="preserve">IFRS9 - </t>
    </r>
    <r>
      <rPr>
        <b/>
        <sz val="9"/>
        <color rgb="FFFF0000"/>
        <rFont val="Calibri"/>
        <family val="2"/>
        <scheme val="minor"/>
      </rPr>
      <t>General Approach</t>
    </r>
  </si>
  <si>
    <r>
      <t xml:space="preserve">12-m ECL Tax Rate &amp; </t>
    </r>
    <r>
      <rPr>
        <b/>
        <sz val="9"/>
        <color rgb="FFFF0000"/>
        <rFont val="Calibri"/>
        <family val="2"/>
        <scheme val="minor"/>
      </rPr>
      <t>LECL Requested Tax Rates</t>
    </r>
  </si>
  <si>
    <r>
      <t xml:space="preserve">After tax Coverage Ratio </t>
    </r>
    <r>
      <rPr>
        <b/>
        <sz val="9"/>
        <color rgb="FFFF0000"/>
        <rFont val="Calibri"/>
        <family val="2"/>
        <scheme val="minor"/>
      </rPr>
      <t>(Dependant on Requested Rate)</t>
    </r>
  </si>
  <si>
    <r>
      <t xml:space="preserve">IFRS9 - </t>
    </r>
    <r>
      <rPr>
        <b/>
        <sz val="9"/>
        <color rgb="FFFF0000"/>
        <rFont val="Calibri"/>
        <family val="2"/>
        <scheme val="minor"/>
      </rPr>
      <t>Simplified Approach</t>
    </r>
  </si>
  <si>
    <t>Loan Book write-off/recovery analysis</t>
  </si>
  <si>
    <t>Value of Write-off in a year as disclosed in financial statements</t>
  </si>
  <si>
    <t>Value of Recoveries in same year as disclosed in financial statements</t>
  </si>
  <si>
    <t>Recovery rate in same year</t>
  </si>
  <si>
    <t>Recovery rate 1 year lag</t>
  </si>
  <si>
    <t>Value of Recoveries in same year</t>
  </si>
  <si>
    <t>Gross Recovery</t>
  </si>
  <si>
    <t>Portion forfeit to Collection Agent</t>
  </si>
  <si>
    <t>CAPTURE as +</t>
  </si>
  <si>
    <t>YOA 2018</t>
  </si>
  <si>
    <t>YOA 2017</t>
  </si>
  <si>
    <t>YOA 2016</t>
  </si>
  <si>
    <t>YOA 2015</t>
  </si>
  <si>
    <t>YOA 2014</t>
  </si>
  <si>
    <t>YOA 2013</t>
  </si>
  <si>
    <t>YOA 2012</t>
  </si>
  <si>
    <t>YOA 2011</t>
  </si>
  <si>
    <t>YOA 2010</t>
  </si>
  <si>
    <t>YOA 2009</t>
  </si>
  <si>
    <t>Disclosure example</t>
  </si>
  <si>
    <t>Debt handed over for collection</t>
  </si>
  <si>
    <t>Agent collects</t>
  </si>
  <si>
    <t xml:space="preserve">   =  Gross recovery</t>
  </si>
  <si>
    <t>Agent's portion - 30% of value collected</t>
  </si>
  <si>
    <t xml:space="preserve">   =  Portion forfeit</t>
  </si>
  <si>
    <t>Net recovery</t>
  </si>
  <si>
    <t xml:space="preserve">   =  Net recovery</t>
  </si>
  <si>
    <t>Is the captured value of recoveries (column E) equal to the net recovery received from the collection agent?</t>
  </si>
  <si>
    <t>If column E is equal to the net recovery received from the collection agent, please capture (column L) the value of portion retained by the collection agent.</t>
  </si>
  <si>
    <t>YOA 2019</t>
  </si>
  <si>
    <t>Recovery rate 1 year lag 3-year running average</t>
  </si>
  <si>
    <t>Yes or No</t>
  </si>
  <si>
    <r>
      <t xml:space="preserve">Homogeneous Group Identifier </t>
    </r>
    <r>
      <rPr>
        <b/>
        <u/>
        <sz val="8"/>
        <color rgb="FFFF0000"/>
        <rFont val="Calibri"/>
        <family val="2"/>
        <scheme val="minor"/>
      </rPr>
      <t>CAPTURE</t>
    </r>
  </si>
  <si>
    <t>Term of finance</t>
  </si>
  <si>
    <t>Term</t>
  </si>
  <si>
    <t>Term to 3m's</t>
  </si>
  <si>
    <t>Term to 6m's</t>
  </si>
  <si>
    <t>Term to 12m's</t>
  </si>
  <si>
    <t>Term to 18m's</t>
  </si>
  <si>
    <t>Term to 24m's</t>
  </si>
  <si>
    <t>Term to 36m's</t>
  </si>
  <si>
    <t>Term to 48m's</t>
  </si>
  <si>
    <t>Term &gt; 48m's</t>
  </si>
  <si>
    <t>Structure - Annual Payment</t>
  </si>
  <si>
    <t>Structure - Bullet Payment</t>
  </si>
  <si>
    <t>Structure - Specified</t>
  </si>
  <si>
    <t>Instalment 150 - 179 days in arrear / CD 5</t>
  </si>
  <si>
    <t>Instalment 180 - 209 days in arrear / CD 6</t>
  </si>
  <si>
    <t>Instalment 210 - 365 days in arrear / CD 7</t>
  </si>
  <si>
    <t>Instalment 365 + days in arrear / CD 8</t>
  </si>
  <si>
    <t>Debt Review &amp; Administration</t>
  </si>
  <si>
    <t>Legal handover</t>
  </si>
  <si>
    <t>Restructured</t>
  </si>
  <si>
    <t>Totals of Gross Advance, Provisions and Net Advance must agree to notes in AFS.  Failure to do so WILL result in the application being declined.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</si>
</sst>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 * #,##0.00_ ;_ * \-#,##0.00_ ;_ * &quot;-&quot;??_ ;_ @_ "/>
    <numFmt numFmtId="164" formatCode="_ * #,##0_ ;_ * \-#,##0_ ;_ * &quot;-&quot;??_ ;_ @_ "/>
    <numFmt numFmtId="165" formatCode="[$-409]d\-mmm\-yy;@"/>
    <numFmt numFmtId="166" formatCode="[$-809]dd\ mmmm\ yyyy;@"/>
    <numFmt numFmtId="167" formatCode="[$-1C09]dd\ mmmm\ yy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b/>
      <u/>
      <sz val="9"/>
      <color rgb="FFFF0000"/>
      <name val="Calibri"/>
      <family val="2"/>
      <scheme val="minor"/>
    </font>
    <font>
      <b/>
      <u val="singleAccounting"/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u/>
      <sz val="8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3FFD1"/>
        <bgColor indexed="64"/>
      </patternFill>
    </fill>
    <fill>
      <patternFill patternType="solid">
        <fgColor theme="3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1">
    <xf numFmtId="0" fontId="0" fillId="0" borderId="0" xfId="0"/>
    <xf numFmtId="0" fontId="6" fillId="3" borderId="21" xfId="1" applyNumberFormat="1" applyFont="1" applyFill="1" applyBorder="1" applyAlignment="1" applyProtection="1">
      <alignment horizontal="center" vertical="center"/>
    </xf>
    <xf numFmtId="164" fontId="2" fillId="0" borderId="0" xfId="1" applyNumberFormat="1" applyFont="1" applyProtection="1"/>
    <xf numFmtId="0" fontId="2" fillId="0" borderId="0" xfId="1" applyNumberFormat="1" applyFont="1" applyProtection="1"/>
    <xf numFmtId="0" fontId="4" fillId="4" borderId="21" xfId="1" applyNumberFormat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Protection="1"/>
    <xf numFmtId="164" fontId="2" fillId="0" borderId="0" xfId="1" applyNumberFormat="1" applyFont="1" applyFill="1" applyAlignment="1" applyProtection="1">
      <alignment horizontal="right"/>
    </xf>
    <xf numFmtId="164" fontId="2" fillId="0" borderId="0" xfId="1" applyNumberFormat="1" applyFont="1" applyFill="1" applyBorder="1" applyAlignment="1" applyProtection="1">
      <alignment horizontal="center" vertical="center"/>
    </xf>
    <xf numFmtId="165" fontId="2" fillId="0" borderId="0" xfId="1" applyNumberFormat="1" applyFont="1" applyFill="1" applyBorder="1" applyAlignment="1" applyProtection="1">
      <alignment horizontal="center" vertical="center"/>
    </xf>
    <xf numFmtId="164" fontId="4" fillId="4" borderId="21" xfId="1" applyNumberFormat="1" applyFont="1" applyFill="1" applyBorder="1" applyAlignment="1" applyProtection="1">
      <alignment horizontal="center" vertical="center" wrapText="1"/>
    </xf>
    <xf numFmtId="0" fontId="4" fillId="0" borderId="0" xfId="1" applyNumberFormat="1" applyFont="1" applyFill="1" applyProtection="1"/>
    <xf numFmtId="164" fontId="5" fillId="0" borderId="0" xfId="1" applyNumberFormat="1" applyFont="1" applyFill="1" applyBorder="1" applyAlignment="1" applyProtection="1">
      <alignment horizontal="center"/>
    </xf>
    <xf numFmtId="164" fontId="4" fillId="0" borderId="0" xfId="1" applyNumberFormat="1" applyFont="1" applyFill="1" applyProtection="1"/>
    <xf numFmtId="164" fontId="7" fillId="4" borderId="21" xfId="1" applyNumberFormat="1" applyFont="1" applyFill="1" applyBorder="1" applyAlignment="1" applyProtection="1">
      <alignment horizontal="center" vertical="center"/>
    </xf>
    <xf numFmtId="164" fontId="2" fillId="4" borderId="7" xfId="1" applyNumberFormat="1" applyFont="1" applyFill="1" applyBorder="1" applyProtection="1"/>
    <xf numFmtId="9" fontId="2" fillId="4" borderId="10" xfId="2" applyFont="1" applyFill="1" applyBorder="1" applyAlignment="1" applyProtection="1">
      <alignment horizontal="right"/>
    </xf>
    <xf numFmtId="164" fontId="2" fillId="4" borderId="3" xfId="1" applyNumberFormat="1" applyFont="1" applyFill="1" applyBorder="1" applyProtection="1"/>
    <xf numFmtId="164" fontId="2" fillId="4" borderId="4" xfId="1" applyNumberFormat="1" applyFont="1" applyFill="1" applyBorder="1" applyProtection="1"/>
    <xf numFmtId="164" fontId="2" fillId="4" borderId="0" xfId="1" applyNumberFormat="1" applyFont="1" applyFill="1" applyBorder="1" applyProtection="1"/>
    <xf numFmtId="9" fontId="2" fillId="4" borderId="11" xfId="2" applyFont="1" applyFill="1" applyBorder="1" applyAlignment="1" applyProtection="1">
      <alignment horizontal="right"/>
    </xf>
    <xf numFmtId="164" fontId="2" fillId="4" borderId="5" xfId="1" applyNumberFormat="1" applyFont="1" applyFill="1" applyBorder="1" applyProtection="1"/>
    <xf numFmtId="164" fontId="2" fillId="4" borderId="6" xfId="1" applyNumberFormat="1" applyFont="1" applyFill="1" applyBorder="1" applyProtection="1"/>
    <xf numFmtId="164" fontId="2" fillId="4" borderId="16" xfId="1" applyNumberFormat="1" applyFont="1" applyFill="1" applyBorder="1" applyProtection="1"/>
    <xf numFmtId="9" fontId="2" fillId="4" borderId="12" xfId="2" applyFont="1" applyFill="1" applyBorder="1" applyAlignment="1" applyProtection="1">
      <alignment horizontal="right"/>
    </xf>
    <xf numFmtId="164" fontId="2" fillId="4" borderId="15" xfId="1" applyNumberFormat="1" applyFont="1" applyFill="1" applyBorder="1" applyProtection="1"/>
    <xf numFmtId="164" fontId="2" fillId="4" borderId="17" xfId="1" applyNumberFormat="1" applyFont="1" applyFill="1" applyBorder="1" applyProtection="1"/>
    <xf numFmtId="0" fontId="4" fillId="0" borderId="24" xfId="1" applyNumberFormat="1" applyFont="1" applyBorder="1" applyProtection="1"/>
    <xf numFmtId="164" fontId="2" fillId="4" borderId="13" xfId="1" applyNumberFormat="1" applyFont="1" applyFill="1" applyBorder="1" applyProtection="1"/>
    <xf numFmtId="164" fontId="2" fillId="4" borderId="9" xfId="1" applyNumberFormat="1" applyFont="1" applyFill="1" applyBorder="1" applyProtection="1"/>
    <xf numFmtId="164" fontId="2" fillId="4" borderId="14" xfId="1" applyNumberFormat="1" applyFont="1" applyFill="1" applyBorder="1" applyProtection="1"/>
    <xf numFmtId="164" fontId="2" fillId="0" borderId="0" xfId="1" applyNumberFormat="1" applyFont="1" applyFill="1" applyBorder="1" applyProtection="1"/>
    <xf numFmtId="0" fontId="2" fillId="4" borderId="0" xfId="1" applyNumberFormat="1" applyFont="1" applyFill="1" applyProtection="1"/>
    <xf numFmtId="0" fontId="4" fillId="0" borderId="0" xfId="1" applyNumberFormat="1" applyFont="1" applyProtection="1"/>
    <xf numFmtId="164" fontId="4" fillId="0" borderId="0" xfId="1" applyNumberFormat="1" applyFont="1" applyProtection="1"/>
    <xf numFmtId="0" fontId="10" fillId="0" borderId="12" xfId="1" applyNumberFormat="1" applyFont="1" applyBorder="1" applyAlignment="1" applyProtection="1">
      <alignment horizontal="center" vertical="center" wrapText="1"/>
    </xf>
    <xf numFmtId="164" fontId="4" fillId="0" borderId="0" xfId="1" applyNumberFormat="1" applyFont="1" applyAlignment="1" applyProtection="1">
      <alignment horizontal="center" vertical="center" wrapText="1"/>
    </xf>
    <xf numFmtId="164" fontId="4" fillId="0" borderId="0" xfId="1" applyNumberFormat="1" applyFont="1" applyFill="1" applyAlignment="1" applyProtection="1">
      <alignment horizontal="center" vertical="center" wrapText="1"/>
    </xf>
    <xf numFmtId="0" fontId="9" fillId="0" borderId="10" xfId="1" applyNumberFormat="1" applyFont="1" applyBorder="1" applyAlignment="1" applyProtection="1">
      <alignment horizontal="left" vertical="center"/>
    </xf>
    <xf numFmtId="0" fontId="9" fillId="0" borderId="11" xfId="1" applyNumberFormat="1" applyFont="1" applyBorder="1" applyAlignment="1" applyProtection="1">
      <alignment horizontal="left" vertical="center"/>
    </xf>
    <xf numFmtId="0" fontId="8" fillId="3" borderId="0" xfId="1" applyNumberFormat="1" applyFont="1" applyFill="1" applyAlignment="1" applyProtection="1">
      <protection locked="0"/>
    </xf>
    <xf numFmtId="164" fontId="2" fillId="3" borderId="3" xfId="1" applyNumberFormat="1" applyFont="1" applyFill="1" applyBorder="1" applyProtection="1">
      <protection locked="0"/>
    </xf>
    <xf numFmtId="164" fontId="2" fillId="3" borderId="7" xfId="1" applyNumberFormat="1" applyFont="1" applyFill="1" applyBorder="1" applyProtection="1">
      <protection locked="0"/>
    </xf>
    <xf numFmtId="164" fontId="2" fillId="3" borderId="5" xfId="1" applyNumberFormat="1" applyFont="1" applyFill="1" applyBorder="1" applyProtection="1">
      <protection locked="0"/>
    </xf>
    <xf numFmtId="164" fontId="2" fillId="3" borderId="0" xfId="1" applyNumberFormat="1" applyFont="1" applyFill="1" applyBorder="1" applyProtection="1">
      <protection locked="0"/>
    </xf>
    <xf numFmtId="164" fontId="2" fillId="3" borderId="15" xfId="1" applyNumberFormat="1" applyFont="1" applyFill="1" applyBorder="1" applyProtection="1">
      <protection locked="0"/>
    </xf>
    <xf numFmtId="164" fontId="2" fillId="3" borderId="16" xfId="1" applyNumberFormat="1" applyFont="1" applyFill="1" applyBorder="1" applyProtection="1">
      <protection locked="0"/>
    </xf>
    <xf numFmtId="0" fontId="8" fillId="3" borderId="11" xfId="1" quotePrefix="1" applyNumberFormat="1" applyFont="1" applyFill="1" applyBorder="1" applyProtection="1">
      <protection locked="0"/>
    </xf>
    <xf numFmtId="0" fontId="8" fillId="3" borderId="12" xfId="1" quotePrefix="1" applyNumberFormat="1" applyFont="1" applyFill="1" applyBorder="1" applyProtection="1">
      <protection locked="0"/>
    </xf>
    <xf numFmtId="0" fontId="8" fillId="4" borderId="11" xfId="1" quotePrefix="1" applyNumberFormat="1" applyFont="1" applyFill="1" applyBorder="1" applyProtection="1"/>
    <xf numFmtId="0" fontId="8" fillId="4" borderId="12" xfId="1" quotePrefix="1" applyNumberFormat="1" applyFont="1" applyFill="1" applyBorder="1" applyProtection="1"/>
    <xf numFmtId="0" fontId="4" fillId="4" borderId="0" xfId="1" applyNumberFormat="1" applyFont="1" applyFill="1" applyProtection="1"/>
    <xf numFmtId="164" fontId="4" fillId="0" borderId="0" xfId="1" applyNumberFormat="1" applyFont="1" applyFill="1" applyAlignment="1" applyProtection="1">
      <alignment horizontal="right"/>
    </xf>
    <xf numFmtId="164" fontId="4" fillId="4" borderId="30" xfId="1" applyNumberFormat="1" applyFont="1" applyFill="1" applyBorder="1" applyProtection="1"/>
    <xf numFmtId="164" fontId="4" fillId="4" borderId="31" xfId="1" applyNumberFormat="1" applyFont="1" applyFill="1" applyBorder="1" applyProtection="1"/>
    <xf numFmtId="164" fontId="4" fillId="4" borderId="24" xfId="1" applyNumberFormat="1" applyFont="1" applyFill="1" applyBorder="1" applyProtection="1"/>
    <xf numFmtId="164" fontId="2" fillId="0" borderId="0" xfId="1" applyNumberFormat="1" applyFont="1" applyAlignment="1" applyProtection="1">
      <alignment horizontal="center"/>
    </xf>
    <xf numFmtId="9" fontId="2" fillId="4" borderId="4" xfId="2" applyFont="1" applyFill="1" applyBorder="1" applyAlignment="1" applyProtection="1">
      <alignment horizontal="right"/>
    </xf>
    <xf numFmtId="9" fontId="2" fillId="4" borderId="6" xfId="2" applyFont="1" applyFill="1" applyBorder="1" applyAlignment="1" applyProtection="1">
      <alignment horizontal="right"/>
    </xf>
    <xf numFmtId="9" fontId="2" fillId="4" borderId="17" xfId="2" applyFont="1" applyFill="1" applyBorder="1" applyAlignment="1" applyProtection="1">
      <alignment horizontal="right"/>
    </xf>
    <xf numFmtId="9" fontId="2" fillId="4" borderId="29" xfId="2" applyFont="1" applyFill="1" applyBorder="1" applyAlignment="1" applyProtection="1">
      <alignment horizontal="right"/>
    </xf>
    <xf numFmtId="9" fontId="2" fillId="4" borderId="23" xfId="2" applyFont="1" applyFill="1" applyBorder="1" applyAlignment="1" applyProtection="1">
      <alignment horizontal="right"/>
    </xf>
    <xf numFmtId="0" fontId="2" fillId="4" borderId="25" xfId="1" applyNumberFormat="1" applyFont="1" applyFill="1" applyBorder="1" applyAlignment="1" applyProtection="1">
      <alignment horizontal="center"/>
    </xf>
    <xf numFmtId="166" fontId="2" fillId="4" borderId="25" xfId="1" applyNumberFormat="1" applyFont="1" applyFill="1" applyBorder="1" applyAlignment="1" applyProtection="1">
      <alignment horizontal="center"/>
    </xf>
    <xf numFmtId="9" fontId="2" fillId="4" borderId="0" xfId="2" applyFont="1" applyFill="1" applyBorder="1" applyAlignment="1" applyProtection="1">
      <alignment horizontal="right"/>
    </xf>
    <xf numFmtId="9" fontId="2" fillId="3" borderId="0" xfId="2" applyFont="1" applyFill="1" applyBorder="1" applyAlignment="1" applyProtection="1">
      <alignment horizontal="right"/>
      <protection locked="0"/>
    </xf>
    <xf numFmtId="9" fontId="2" fillId="4" borderId="7" xfId="2" applyFont="1" applyFill="1" applyBorder="1" applyAlignment="1" applyProtection="1">
      <alignment horizontal="right"/>
    </xf>
    <xf numFmtId="9" fontId="2" fillId="4" borderId="16" xfId="2" applyFont="1" applyFill="1" applyBorder="1" applyAlignment="1" applyProtection="1">
      <alignment horizontal="right"/>
    </xf>
    <xf numFmtId="164" fontId="2" fillId="4" borderId="24" xfId="1" applyNumberFormat="1" applyFont="1" applyFill="1" applyBorder="1" applyProtection="1"/>
    <xf numFmtId="164" fontId="2" fillId="4" borderId="30" xfId="1" applyNumberFormat="1" applyFont="1" applyFill="1" applyBorder="1" applyProtection="1"/>
    <xf numFmtId="164" fontId="2" fillId="4" borderId="31" xfId="1" applyNumberFormat="1" applyFont="1" applyFill="1" applyBorder="1" applyProtection="1"/>
    <xf numFmtId="9" fontId="2" fillId="3" borderId="7" xfId="2" applyFont="1" applyFill="1" applyBorder="1" applyAlignment="1" applyProtection="1">
      <alignment horizontal="right"/>
      <protection locked="0"/>
    </xf>
    <xf numFmtId="9" fontId="2" fillId="3" borderId="16" xfId="2" applyFont="1" applyFill="1" applyBorder="1" applyAlignment="1" applyProtection="1">
      <alignment horizontal="right"/>
      <protection locked="0"/>
    </xf>
    <xf numFmtId="0" fontId="2" fillId="2" borderId="10" xfId="1" applyNumberFormat="1" applyFont="1" applyFill="1" applyBorder="1" applyAlignment="1" applyProtection="1">
      <alignment horizontal="center" vertical="center"/>
    </xf>
    <xf numFmtId="164" fontId="2" fillId="0" borderId="0" xfId="1" applyNumberFormat="1" applyFont="1" applyAlignment="1" applyProtection="1">
      <alignment horizontal="center" vertical="center"/>
    </xf>
    <xf numFmtId="9" fontId="2" fillId="0" borderId="0" xfId="2" applyNumberFormat="1" applyFont="1" applyAlignment="1" applyProtection="1">
      <alignment horizontal="center"/>
    </xf>
    <xf numFmtId="0" fontId="2" fillId="2" borderId="11" xfId="1" applyNumberFormat="1" applyFont="1" applyFill="1" applyBorder="1" applyAlignment="1" applyProtection="1">
      <alignment horizontal="center" vertical="center"/>
    </xf>
    <xf numFmtId="0" fontId="2" fillId="2" borderId="12" xfId="1" applyNumberFormat="1" applyFont="1" applyFill="1" applyBorder="1" applyAlignment="1" applyProtection="1">
      <alignment horizontal="center" vertical="center"/>
    </xf>
    <xf numFmtId="164" fontId="4" fillId="0" borderId="0" xfId="1" applyNumberFormat="1" applyFont="1" applyFill="1" applyAlignment="1" applyProtection="1">
      <alignment horizontal="center"/>
    </xf>
    <xf numFmtId="164" fontId="4" fillId="0" borderId="0" xfId="1" applyNumberFormat="1" applyFont="1" applyFill="1" applyBorder="1" applyProtection="1"/>
    <xf numFmtId="164" fontId="2" fillId="0" borderId="0" xfId="1" applyNumberFormat="1" applyFont="1" applyFill="1" applyAlignment="1" applyProtection="1">
      <alignment horizontal="center"/>
    </xf>
    <xf numFmtId="0" fontId="2" fillId="0" borderId="0" xfId="1" applyNumberFormat="1" applyFont="1" applyFill="1" applyProtection="1"/>
    <xf numFmtId="9" fontId="2" fillId="0" borderId="0" xfId="2" applyNumberFormat="1" applyFont="1" applyFill="1" applyAlignment="1" applyProtection="1">
      <alignment horizontal="center"/>
    </xf>
    <xf numFmtId="9" fontId="3" fillId="0" borderId="0" xfId="2" applyNumberFormat="1" applyFont="1" applyFill="1" applyAlignment="1" applyProtection="1">
      <alignment horizontal="center"/>
    </xf>
    <xf numFmtId="164" fontId="2" fillId="0" borderId="16" xfId="1" applyNumberFormat="1" applyFont="1" applyFill="1" applyBorder="1" applyProtection="1"/>
    <xf numFmtId="164" fontId="2" fillId="0" borderId="9" xfId="1" applyNumberFormat="1" applyFont="1" applyFill="1" applyBorder="1" applyProtection="1"/>
    <xf numFmtId="9" fontId="2" fillId="0" borderId="9" xfId="2" applyNumberFormat="1" applyFont="1" applyFill="1" applyBorder="1" applyAlignment="1" applyProtection="1">
      <alignment horizontal="center"/>
    </xf>
    <xf numFmtId="164" fontId="4" fillId="0" borderId="32" xfId="1" applyNumberFormat="1" applyFont="1" applyFill="1" applyBorder="1" applyProtection="1"/>
    <xf numFmtId="9" fontId="4" fillId="0" borderId="9" xfId="2" applyNumberFormat="1" applyFont="1" applyFill="1" applyBorder="1" applyAlignment="1" applyProtection="1">
      <alignment horizontal="center"/>
    </xf>
    <xf numFmtId="164" fontId="2" fillId="0" borderId="31" xfId="1" applyNumberFormat="1" applyFont="1" applyBorder="1" applyProtection="1"/>
    <xf numFmtId="9" fontId="2" fillId="0" borderId="31" xfId="2" applyNumberFormat="1" applyFont="1" applyFill="1" applyBorder="1" applyAlignment="1" applyProtection="1">
      <alignment horizontal="center"/>
    </xf>
    <xf numFmtId="9" fontId="4" fillId="0" borderId="0" xfId="2" applyNumberFormat="1" applyFont="1" applyFill="1" applyBorder="1" applyAlignment="1" applyProtection="1">
      <alignment horizontal="center"/>
    </xf>
    <xf numFmtId="0" fontId="4" fillId="3" borderId="0" xfId="1" applyNumberFormat="1" applyFont="1" applyFill="1" applyProtection="1"/>
    <xf numFmtId="164" fontId="4" fillId="3" borderId="0" xfId="1" applyNumberFormat="1" applyFont="1" applyFill="1" applyAlignment="1" applyProtection="1">
      <alignment horizontal="center"/>
    </xf>
    <xf numFmtId="164" fontId="4" fillId="3" borderId="0" xfId="1" applyNumberFormat="1" applyFont="1" applyFill="1" applyBorder="1" applyProtection="1"/>
    <xf numFmtId="164" fontId="4" fillId="3" borderId="0" xfId="1" applyNumberFormat="1" applyFont="1" applyFill="1" applyProtection="1"/>
    <xf numFmtId="9" fontId="4" fillId="3" borderId="0" xfId="2" applyNumberFormat="1" applyFont="1" applyFill="1" applyBorder="1" applyAlignment="1" applyProtection="1">
      <alignment horizontal="center"/>
    </xf>
    <xf numFmtId="0" fontId="2" fillId="2" borderId="0" xfId="1" applyNumberFormat="1" applyFont="1" applyFill="1" applyBorder="1" applyAlignment="1" applyProtection="1">
      <alignment horizontal="center" vertical="center"/>
    </xf>
    <xf numFmtId="0" fontId="2" fillId="0" borderId="0" xfId="1" quotePrefix="1" applyNumberFormat="1" applyFont="1" applyFill="1" applyProtection="1"/>
    <xf numFmtId="164" fontId="2" fillId="0" borderId="0" xfId="1" applyNumberFormat="1" applyFont="1" applyAlignment="1" applyProtection="1">
      <alignment horizontal="center"/>
    </xf>
    <xf numFmtId="9" fontId="2" fillId="4" borderId="3" xfId="2" applyFont="1" applyFill="1" applyBorder="1" applyAlignment="1" applyProtection="1">
      <alignment horizontal="center"/>
    </xf>
    <xf numFmtId="9" fontId="2" fillId="4" borderId="5" xfId="2" applyFont="1" applyFill="1" applyBorder="1" applyAlignment="1" applyProtection="1">
      <alignment horizontal="center"/>
    </xf>
    <xf numFmtId="9" fontId="2" fillId="4" borderId="15" xfId="2" applyFont="1" applyFill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>
      <alignment horizontal="center"/>
    </xf>
    <xf numFmtId="0" fontId="9" fillId="4" borderId="11" xfId="1" quotePrefix="1" applyNumberFormat="1" applyFont="1" applyFill="1" applyBorder="1" applyProtection="1"/>
    <xf numFmtId="0" fontId="4" fillId="4" borderId="22" xfId="1" applyNumberFormat="1" applyFont="1" applyFill="1" applyBorder="1" applyAlignment="1" applyProtection="1">
      <alignment horizontal="center" vertical="center"/>
    </xf>
    <xf numFmtId="0" fontId="4" fillId="4" borderId="20" xfId="1" applyNumberFormat="1" applyFont="1" applyFill="1" applyBorder="1" applyAlignment="1" applyProtection="1">
      <alignment horizontal="center" vertical="center"/>
    </xf>
    <xf numFmtId="0" fontId="4" fillId="4" borderId="20" xfId="1" applyNumberFormat="1" applyFont="1" applyFill="1" applyBorder="1" applyAlignment="1" applyProtection="1">
      <alignment horizontal="center" vertical="center" wrapText="1"/>
    </xf>
    <xf numFmtId="0" fontId="4" fillId="4" borderId="26" xfId="1" applyNumberFormat="1" applyFont="1" applyFill="1" applyBorder="1" applyAlignment="1" applyProtection="1">
      <alignment horizontal="center" vertical="center" wrapText="1"/>
    </xf>
    <xf numFmtId="0" fontId="12" fillId="4" borderId="26" xfId="1" applyNumberFormat="1" applyFont="1" applyFill="1" applyBorder="1" applyAlignment="1" applyProtection="1">
      <alignment horizontal="center" vertical="center" wrapText="1"/>
    </xf>
    <xf numFmtId="0" fontId="7" fillId="4" borderId="21" xfId="1" applyNumberFormat="1" applyFont="1" applyFill="1" applyBorder="1" applyAlignment="1" applyProtection="1">
      <alignment horizontal="center" vertical="center"/>
    </xf>
    <xf numFmtId="0" fontId="2" fillId="0" borderId="0" xfId="1" applyNumberFormat="1" applyFont="1" applyFill="1" applyAlignment="1" applyProtection="1">
      <alignment horizontal="center"/>
    </xf>
    <xf numFmtId="164" fontId="2" fillId="0" borderId="0" xfId="1" applyNumberFormat="1" applyFont="1" applyAlignment="1" applyProtection="1">
      <alignment horizontal="center"/>
    </xf>
    <xf numFmtId="9" fontId="2" fillId="0" borderId="0" xfId="2" applyFont="1" applyProtection="1"/>
    <xf numFmtId="9" fontId="2" fillId="0" borderId="0" xfId="2" applyFont="1" applyFill="1" applyProtection="1"/>
    <xf numFmtId="0" fontId="3" fillId="0" borderId="0" xfId="1" applyNumberFormat="1" applyFont="1" applyFill="1" applyProtection="1"/>
    <xf numFmtId="9" fontId="14" fillId="0" borderId="0" xfId="2" applyNumberFormat="1" applyFont="1" applyFill="1" applyAlignment="1" applyProtection="1">
      <alignment horizontal="center"/>
    </xf>
    <xf numFmtId="164" fontId="2" fillId="0" borderId="0" xfId="1" applyNumberFormat="1" applyFont="1" applyFill="1" applyAlignment="1" applyProtection="1">
      <alignment horizontal="center" vertical="center"/>
    </xf>
    <xf numFmtId="164" fontId="2" fillId="0" borderId="0" xfId="1" applyNumberFormat="1" applyFont="1" applyAlignment="1" applyProtection="1">
      <alignment vertical="center"/>
    </xf>
    <xf numFmtId="0" fontId="2" fillId="0" borderId="0" xfId="1" applyNumberFormat="1" applyFont="1" applyFill="1" applyAlignment="1" applyProtection="1">
      <alignment vertical="center"/>
    </xf>
    <xf numFmtId="0" fontId="2" fillId="0" borderId="16" xfId="1" applyNumberFormat="1" applyFont="1" applyFill="1" applyBorder="1" applyAlignment="1" applyProtection="1">
      <alignment vertical="center"/>
    </xf>
    <xf numFmtId="164" fontId="2" fillId="0" borderId="16" xfId="1" applyNumberFormat="1" applyFont="1" applyFill="1" applyBorder="1" applyAlignment="1" applyProtection="1">
      <alignment horizontal="right" vertical="center"/>
    </xf>
    <xf numFmtId="164" fontId="2" fillId="0" borderId="16" xfId="1" applyNumberFormat="1" applyFont="1" applyBorder="1" applyAlignment="1" applyProtection="1">
      <alignment vertical="center"/>
    </xf>
    <xf numFmtId="9" fontId="2" fillId="0" borderId="16" xfId="2" applyNumberFormat="1" applyFont="1" applyFill="1" applyBorder="1" applyAlignment="1" applyProtection="1">
      <alignment horizontal="center" vertical="center" wrapText="1"/>
    </xf>
    <xf numFmtId="9" fontId="3" fillId="0" borderId="16" xfId="2" applyNumberFormat="1" applyFont="1" applyFill="1" applyBorder="1" applyAlignment="1" applyProtection="1">
      <alignment horizontal="center" vertical="center" wrapText="1"/>
    </xf>
    <xf numFmtId="0" fontId="4" fillId="0" borderId="0" xfId="1" applyNumberFormat="1" applyFont="1" applyAlignment="1" applyProtection="1">
      <alignment horizontal="left" vertical="center" indent="1"/>
    </xf>
    <xf numFmtId="0" fontId="5" fillId="4" borderId="26" xfId="1" applyNumberFormat="1" applyFont="1" applyFill="1" applyBorder="1" applyAlignment="1" applyProtection="1">
      <alignment horizontal="center" vertical="center" wrapText="1"/>
    </xf>
    <xf numFmtId="0" fontId="2" fillId="3" borderId="0" xfId="1" applyNumberFormat="1" applyFont="1" applyFill="1" applyBorder="1" applyProtection="1">
      <protection locked="0"/>
    </xf>
    <xf numFmtId="9" fontId="2" fillId="4" borderId="10" xfId="2" applyFont="1" applyFill="1" applyBorder="1" applyProtection="1"/>
    <xf numFmtId="164" fontId="2" fillId="3" borderId="4" xfId="1" applyNumberFormat="1" applyFont="1" applyFill="1" applyBorder="1" applyProtection="1">
      <protection locked="0"/>
    </xf>
    <xf numFmtId="9" fontId="2" fillId="4" borderId="11" xfId="2" applyFont="1" applyFill="1" applyBorder="1" applyProtection="1"/>
    <xf numFmtId="164" fontId="2" fillId="3" borderId="6" xfId="1" applyNumberFormat="1" applyFont="1" applyFill="1" applyBorder="1" applyProtection="1">
      <protection locked="0"/>
    </xf>
    <xf numFmtId="9" fontId="2" fillId="4" borderId="12" xfId="2" applyFont="1" applyFill="1" applyBorder="1" applyProtection="1"/>
    <xf numFmtId="164" fontId="2" fillId="3" borderId="17" xfId="1" applyNumberFormat="1" applyFont="1" applyFill="1" applyBorder="1" applyProtection="1">
      <protection locked="0"/>
    </xf>
    <xf numFmtId="0" fontId="15" fillId="0" borderId="0" xfId="1" applyNumberFormat="1" applyFont="1" applyProtection="1"/>
    <xf numFmtId="0" fontId="11" fillId="0" borderId="0" xfId="1" applyNumberFormat="1" applyFont="1" applyProtection="1"/>
    <xf numFmtId="164" fontId="2" fillId="0" borderId="10" xfId="1" applyNumberFormat="1" applyFont="1" applyBorder="1" applyProtection="1"/>
    <xf numFmtId="164" fontId="2" fillId="0" borderId="12" xfId="1" applyNumberFormat="1" applyFont="1" applyBorder="1" applyProtection="1"/>
    <xf numFmtId="164" fontId="2" fillId="0" borderId="23" xfId="1" applyNumberFormat="1" applyFont="1" applyBorder="1" applyProtection="1"/>
    <xf numFmtId="164" fontId="2" fillId="3" borderId="25" xfId="1" applyNumberFormat="1" applyFont="1" applyFill="1" applyBorder="1" applyAlignment="1" applyProtection="1">
      <alignment horizontal="center"/>
      <protection locked="0"/>
    </xf>
    <xf numFmtId="0" fontId="3" fillId="4" borderId="25" xfId="1" applyNumberFormat="1" applyFont="1" applyFill="1" applyBorder="1" applyAlignment="1" applyProtection="1">
      <alignment horizontal="center"/>
    </xf>
    <xf numFmtId="0" fontId="10" fillId="3" borderId="11" xfId="1" quotePrefix="1" applyNumberFormat="1" applyFont="1" applyFill="1" applyBorder="1" applyAlignment="1" applyProtection="1">
      <alignment horizontal="center" vertical="center" wrapText="1"/>
      <protection locked="0"/>
    </xf>
    <xf numFmtId="0" fontId="2" fillId="4" borderId="25" xfId="1" applyNumberFormat="1" applyFont="1" applyFill="1" applyBorder="1" applyAlignment="1" applyProtection="1">
      <alignment horizontal="center" vertical="center"/>
    </xf>
    <xf numFmtId="167" fontId="2" fillId="4" borderId="25" xfId="1" applyNumberFormat="1" applyFont="1" applyFill="1" applyBorder="1" applyAlignment="1" applyProtection="1">
      <alignment horizontal="center" vertical="center"/>
    </xf>
    <xf numFmtId="164" fontId="3" fillId="4" borderId="26" xfId="1" applyNumberFormat="1" applyFont="1" applyFill="1" applyBorder="1" applyAlignment="1" applyProtection="1">
      <alignment horizontal="center" vertical="center" wrapText="1"/>
    </xf>
    <xf numFmtId="164" fontId="3" fillId="4" borderId="27" xfId="1" applyNumberFormat="1" applyFont="1" applyFill="1" applyBorder="1" applyAlignment="1" applyProtection="1">
      <alignment horizontal="center" vertical="center" wrapText="1"/>
    </xf>
    <xf numFmtId="164" fontId="3" fillId="4" borderId="28" xfId="1" applyNumberFormat="1" applyFont="1" applyFill="1" applyBorder="1" applyAlignment="1" applyProtection="1">
      <alignment horizontal="center" vertical="center" wrapText="1"/>
    </xf>
    <xf numFmtId="164" fontId="2" fillId="0" borderId="15" xfId="1" applyNumberFormat="1" applyFont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5" xfId="1" applyNumberFormat="1" applyFont="1" applyBorder="1" applyAlignment="1" applyProtection="1">
      <alignment horizontal="center"/>
    </xf>
    <xf numFmtId="164" fontId="2" fillId="0" borderId="0" xfId="1" applyNumberFormat="1" applyFont="1" applyAlignment="1" applyProtection="1">
      <alignment horizontal="center"/>
    </xf>
    <xf numFmtId="164" fontId="2" fillId="0" borderId="0" xfId="1" applyNumberFormat="1" applyFont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center"/>
    </xf>
    <xf numFmtId="0" fontId="6" fillId="3" borderId="1" xfId="1" applyNumberFormat="1" applyFont="1" applyFill="1" applyBorder="1" applyAlignment="1" applyProtection="1">
      <alignment horizontal="center" vertical="center"/>
    </xf>
    <xf numFmtId="0" fontId="6" fillId="3" borderId="8" xfId="1" applyNumberFormat="1" applyFont="1" applyFill="1" applyBorder="1" applyAlignment="1" applyProtection="1">
      <alignment horizontal="center" vertical="center"/>
    </xf>
    <xf numFmtId="0" fontId="6" fillId="3" borderId="2" xfId="1" applyNumberFormat="1" applyFont="1" applyFill="1" applyBorder="1" applyAlignment="1" applyProtection="1">
      <alignment horizontal="center" vertical="center"/>
    </xf>
    <xf numFmtId="164" fontId="4" fillId="0" borderId="25" xfId="1" applyNumberFormat="1" applyFont="1" applyBorder="1" applyAlignment="1" applyProtection="1">
      <alignment horizontal="center" vertical="center" wrapText="1"/>
    </xf>
    <xf numFmtId="0" fontId="4" fillId="0" borderId="18" xfId="1" applyNumberFormat="1" applyFont="1" applyBorder="1" applyAlignment="1" applyProtection="1">
      <alignment horizontal="center"/>
    </xf>
    <xf numFmtId="0" fontId="4" fillId="0" borderId="19" xfId="1" applyNumberFormat="1" applyFont="1" applyBorder="1" applyAlignment="1" applyProtection="1">
      <alignment horizontal="center"/>
    </xf>
    <xf numFmtId="0" fontId="4" fillId="0" borderId="20" xfId="1" applyNumberFormat="1" applyFont="1" applyBorder="1" applyAlignment="1" applyProtection="1">
      <alignment horizontal="center"/>
    </xf>
    <xf numFmtId="0" fontId="5" fillId="4" borderId="18" xfId="1" applyNumberFormat="1" applyFont="1" applyFill="1" applyBorder="1" applyAlignment="1" applyProtection="1">
      <alignment horizontal="center" vertical="center"/>
    </xf>
    <xf numFmtId="0" fontId="5" fillId="4" borderId="19" xfId="1" applyNumberFormat="1" applyFont="1" applyFill="1" applyBorder="1" applyAlignment="1" applyProtection="1">
      <alignment horizontal="center" vertical="center"/>
    </xf>
    <xf numFmtId="0" fontId="5" fillId="4" borderId="20" xfId="1" applyNumberFormat="1" applyFont="1" applyFill="1" applyBorder="1" applyAlignment="1" applyProtection="1">
      <alignment horizontal="center" vertical="center"/>
    </xf>
    <xf numFmtId="164" fontId="2" fillId="0" borderId="3" xfId="1" applyNumberFormat="1" applyFont="1" applyBorder="1" applyAlignment="1" applyProtection="1">
      <alignment horizontal="center" wrapText="1"/>
    </xf>
    <xf numFmtId="164" fontId="2" fillId="0" borderId="7" xfId="1" applyNumberFormat="1" applyFont="1" applyBorder="1" applyAlignment="1" applyProtection="1">
      <alignment horizontal="center" wrapText="1"/>
    </xf>
    <xf numFmtId="164" fontId="2" fillId="0" borderId="4" xfId="1" applyNumberFormat="1" applyFont="1" applyBorder="1" applyAlignment="1" applyProtection="1">
      <alignment horizontal="center" wrapText="1"/>
    </xf>
    <xf numFmtId="0" fontId="2" fillId="4" borderId="1" xfId="1" applyNumberFormat="1" applyFont="1" applyFill="1" applyBorder="1" applyAlignment="1" applyProtection="1">
      <alignment horizontal="center" vertical="center"/>
    </xf>
    <xf numFmtId="0" fontId="2" fillId="4" borderId="8" xfId="1" applyNumberFormat="1" applyFont="1" applyFill="1" applyBorder="1" applyAlignment="1" applyProtection="1">
      <alignment horizontal="center" vertical="center"/>
    </xf>
    <xf numFmtId="0" fontId="2" fillId="4" borderId="2" xfId="1" applyNumberFormat="1" applyFont="1" applyFill="1" applyBorder="1" applyAlignment="1" applyProtection="1">
      <alignment horizontal="center" vertical="center"/>
    </xf>
    <xf numFmtId="166" fontId="2" fillId="4" borderId="1" xfId="1" applyNumberFormat="1" applyFont="1" applyFill="1" applyBorder="1" applyAlignment="1" applyProtection="1">
      <alignment horizontal="center"/>
    </xf>
    <xf numFmtId="166" fontId="2" fillId="4" borderId="8" xfId="1" applyNumberFormat="1" applyFont="1" applyFill="1" applyBorder="1" applyAlignment="1" applyProtection="1">
      <alignment horizontal="center"/>
    </xf>
    <xf numFmtId="166" fontId="2" fillId="4" borderId="2" xfId="1" applyNumberFormat="1" applyFont="1" applyFill="1" applyBorder="1" applyAlignment="1" applyProtection="1">
      <alignment horizontal="center"/>
    </xf>
    <xf numFmtId="0" fontId="2" fillId="4" borderId="1" xfId="1" applyNumberFormat="1" applyFont="1" applyFill="1" applyBorder="1" applyAlignment="1" applyProtection="1">
      <alignment horizontal="center"/>
    </xf>
    <xf numFmtId="0" fontId="2" fillId="4" borderId="8" xfId="1" applyNumberFormat="1" applyFont="1" applyFill="1" applyBorder="1" applyAlignment="1" applyProtection="1">
      <alignment horizontal="center"/>
    </xf>
    <xf numFmtId="0" fontId="2" fillId="4" borderId="2" xfId="1" applyNumberFormat="1" applyFont="1" applyFill="1" applyBorder="1" applyAlignment="1" applyProtection="1">
      <alignment horizontal="center"/>
    </xf>
    <xf numFmtId="164" fontId="2" fillId="3" borderId="1" xfId="1" applyNumberFormat="1" applyFont="1" applyFill="1" applyBorder="1" applyAlignment="1" applyProtection="1">
      <alignment horizontal="center"/>
    </xf>
    <xf numFmtId="164" fontId="2" fillId="3" borderId="8" xfId="1" applyNumberFormat="1" applyFont="1" applyFill="1" applyBorder="1" applyAlignment="1" applyProtection="1">
      <alignment horizontal="center"/>
    </xf>
    <xf numFmtId="164" fontId="2" fillId="3" borderId="2" xfId="1" applyNumberFormat="1" applyFont="1" applyFill="1" applyBorder="1" applyAlignment="1" applyProtection="1">
      <alignment horizontal="center"/>
    </xf>
    <xf numFmtId="0" fontId="17" fillId="4" borderId="1" xfId="1" applyNumberFormat="1" applyFont="1" applyFill="1" applyBorder="1" applyAlignment="1" applyProtection="1">
      <alignment horizontal="center" vertical="center"/>
    </xf>
    <xf numFmtId="0" fontId="17" fillId="4" borderId="8" xfId="1" applyNumberFormat="1" applyFont="1" applyFill="1" applyBorder="1" applyAlignment="1" applyProtection="1">
      <alignment horizontal="center" vertical="center"/>
    </xf>
    <xf numFmtId="0" fontId="17" fillId="4" borderId="2" xfId="1" applyNumberFormat="1" applyFont="1" applyFill="1" applyBorder="1" applyAlignment="1" applyProtection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1192"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00CC66"/>
      </font>
    </dxf>
    <dxf>
      <font>
        <b/>
        <i/>
        <color rgb="FF00CC66"/>
      </font>
    </dxf>
    <dxf>
      <font>
        <b/>
        <i/>
        <color rgb="FF00CC66"/>
      </font>
    </dxf>
    <dxf>
      <font>
        <b/>
        <i/>
        <color rgb="FF00CC66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00CC66"/>
      </font>
    </dxf>
    <dxf>
      <font>
        <b/>
        <i/>
        <color rgb="FF00CC66"/>
      </font>
    </dxf>
    <dxf>
      <font>
        <b/>
        <i/>
        <color rgb="FF00CC66"/>
      </font>
    </dxf>
    <dxf>
      <font>
        <b/>
        <i/>
        <color rgb="FF00CC66"/>
      </font>
    </dxf>
    <dxf>
      <font>
        <b/>
        <i/>
        <color rgb="FF00CC66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 val="0"/>
        <color rgb="FF00CC66"/>
      </font>
      <fill>
        <patternFill>
          <bgColor theme="3" tint="0.79998168889431442"/>
        </patternFill>
      </fill>
    </dxf>
    <dxf>
      <font>
        <b/>
        <i/>
        <color rgb="FFFF0000"/>
      </font>
      <fill>
        <patternFill>
          <bgColor theme="3" tint="0.79998168889431442"/>
        </patternFill>
      </fill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theme="0"/>
      </font>
    </dxf>
    <dxf>
      <font>
        <b/>
        <i/>
        <color rgb="FFFF0000"/>
      </font>
    </dxf>
    <dxf>
      <font>
        <b/>
        <i/>
        <color theme="5" tint="-0.24994659260841701"/>
      </font>
    </dxf>
    <dxf>
      <font>
        <b/>
        <i/>
        <color rgb="FF7030A0"/>
      </font>
    </dxf>
    <dxf>
      <font>
        <b/>
        <i/>
        <color rgb="FFFFFF00"/>
      </font>
    </dxf>
    <dxf>
      <font>
        <b/>
        <i/>
        <color rgb="FFFF0000"/>
      </font>
    </dxf>
    <dxf>
      <font>
        <b/>
        <i/>
        <color rgb="FF00CC66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</dxfs>
  <tableStyles count="0" defaultTableStyle="TableStyleMedium2" defaultPivotStyle="PivotStyleLight16"/>
  <colors>
    <mruColors>
      <color rgb="FFFF0000"/>
      <color rgb="FF00CC66"/>
      <color rgb="FFA3FFD1"/>
      <color rgb="FFFF8585"/>
      <color rgb="FFFFC269"/>
      <color rgb="FF8FE2FF"/>
      <color rgb="FF00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472440</xdr:colOff>
      <xdr:row>5</xdr:row>
      <xdr:rowOff>7620</xdr:rowOff>
    </xdr:from>
    <xdr:to>
      <xdr:col>11</xdr:col>
      <xdr:colOff>480060</xdr:colOff>
      <xdr:row>8</xdr:row>
      <xdr:rowOff>243840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 flipH="1">
          <a:off x="10401300" y="678180"/>
          <a:ext cx="7620" cy="1074420"/>
        </a:xfrm>
        <a:prstGeom prst="straightConnector1">
          <a:avLst/>
        </a:prstGeom>
        <a:ln w="254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472440</xdr:colOff>
      <xdr:row>5</xdr:row>
      <xdr:rowOff>7620</xdr:rowOff>
    </xdr:from>
    <xdr:to>
      <xdr:col>11</xdr:col>
      <xdr:colOff>480060</xdr:colOff>
      <xdr:row>8</xdr:row>
      <xdr:rowOff>243840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H="1">
          <a:off x="10401300" y="845820"/>
          <a:ext cx="7620" cy="1074420"/>
        </a:xfrm>
        <a:prstGeom prst="straightConnector1">
          <a:avLst/>
        </a:prstGeom>
        <a:ln w="254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472440</xdr:colOff>
      <xdr:row>5</xdr:row>
      <xdr:rowOff>7620</xdr:rowOff>
    </xdr:from>
    <xdr:to>
      <xdr:col>11</xdr:col>
      <xdr:colOff>480060</xdr:colOff>
      <xdr:row>8</xdr:row>
      <xdr:rowOff>243840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 flipH="1">
          <a:off x="10401300" y="845820"/>
          <a:ext cx="7620" cy="1074420"/>
        </a:xfrm>
        <a:prstGeom prst="straightConnector1">
          <a:avLst/>
        </a:prstGeom>
        <a:ln w="254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472440</xdr:colOff>
      <xdr:row>5</xdr:row>
      <xdr:rowOff>7620</xdr:rowOff>
    </xdr:from>
    <xdr:to>
      <xdr:col>11</xdr:col>
      <xdr:colOff>480060</xdr:colOff>
      <xdr:row>8</xdr:row>
      <xdr:rowOff>243840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 flipH="1">
          <a:off x="10401300" y="845820"/>
          <a:ext cx="7620" cy="1074420"/>
        </a:xfrm>
        <a:prstGeom prst="straightConnector1">
          <a:avLst/>
        </a:prstGeom>
        <a:ln w="254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6"/>
  <sheetViews>
    <sheetView showGridLines="0" tabSelected="1" workbookViewId="0"/>
  </sheetViews>
  <sheetFormatPr defaultColWidth="9.109375" defaultRowHeight="13.2" customHeight="1" x14ac:dyDescent="0.25"/>
  <cols>
    <col min="1" max="1" width="1.6640625" style="2" customWidth="1"/>
    <col min="2" max="3" width="30.77734375" style="3" customWidth="1"/>
    <col min="4" max="4" width="2.6640625" style="55" customWidth="1"/>
    <col min="5" max="9" width="13.77734375" style="2" customWidth="1"/>
    <col min="10" max="10" width="1.6640625" style="2" customWidth="1"/>
    <col min="11" max="13" width="10.77734375" style="74" customWidth="1"/>
    <col min="14" max="17" width="9.109375" style="2"/>
    <col min="18" max="18" width="13.33203125" style="2" bestFit="1" customWidth="1"/>
    <col min="19" max="19" width="11.44140625" style="2" bestFit="1" customWidth="1"/>
    <col min="20" max="16384" width="9.109375" style="2"/>
  </cols>
  <sheetData>
    <row r="2" spans="2:14" ht="12" x14ac:dyDescent="0.25">
      <c r="B2" s="72" t="s">
        <v>4</v>
      </c>
      <c r="C2" s="96"/>
      <c r="D2" s="73"/>
      <c r="E2" s="141" t="s">
        <v>97</v>
      </c>
      <c r="F2" s="141"/>
      <c r="G2" s="141"/>
      <c r="H2" s="141"/>
      <c r="I2" s="141"/>
    </row>
    <row r="3" spans="2:14" ht="12" x14ac:dyDescent="0.25">
      <c r="B3" s="75" t="s">
        <v>5</v>
      </c>
      <c r="C3" s="96"/>
      <c r="D3" s="73"/>
      <c r="E3" s="141">
        <v>9999888776</v>
      </c>
      <c r="F3" s="141"/>
      <c r="G3" s="141"/>
      <c r="H3" s="141"/>
      <c r="I3" s="141"/>
    </row>
    <row r="4" spans="2:14" ht="12" x14ac:dyDescent="0.25">
      <c r="B4" s="75" t="s">
        <v>110</v>
      </c>
      <c r="C4" s="96"/>
      <c r="D4" s="73"/>
      <c r="E4" s="142">
        <v>43101</v>
      </c>
      <c r="F4" s="142"/>
      <c r="G4" s="142"/>
      <c r="H4" s="142"/>
      <c r="I4" s="142"/>
    </row>
    <row r="5" spans="2:14" ht="12" x14ac:dyDescent="0.25">
      <c r="B5" s="75" t="s">
        <v>111</v>
      </c>
      <c r="C5" s="96"/>
      <c r="D5" s="73"/>
      <c r="E5" s="142">
        <v>43465</v>
      </c>
      <c r="F5" s="142"/>
      <c r="G5" s="142"/>
      <c r="H5" s="142"/>
      <c r="I5" s="142"/>
    </row>
    <row r="6" spans="2:14" ht="12" x14ac:dyDescent="0.25">
      <c r="B6" s="76" t="s">
        <v>109</v>
      </c>
      <c r="C6" s="96"/>
      <c r="D6" s="73"/>
      <c r="E6" s="142">
        <f>+E4</f>
        <v>43101</v>
      </c>
      <c r="F6" s="142"/>
      <c r="G6" s="142"/>
      <c r="H6" s="142"/>
      <c r="I6" s="142"/>
    </row>
    <row r="7" spans="2:14" ht="12" x14ac:dyDescent="0.25">
      <c r="B7" s="10"/>
      <c r="C7" s="10"/>
      <c r="D7" s="77"/>
      <c r="E7" s="78"/>
      <c r="F7" s="78"/>
      <c r="G7" s="78"/>
      <c r="H7" s="78"/>
      <c r="I7" s="78"/>
      <c r="J7" s="33"/>
    </row>
    <row r="8" spans="2:14" ht="24" customHeight="1" x14ac:dyDescent="0.25">
      <c r="B8" s="178" t="s">
        <v>202</v>
      </c>
      <c r="C8" s="179"/>
      <c r="D8" s="179"/>
      <c r="E8" s="179"/>
      <c r="F8" s="179"/>
      <c r="G8" s="179"/>
      <c r="H8" s="179"/>
      <c r="I8" s="180"/>
      <c r="J8" s="33"/>
    </row>
    <row r="9" spans="2:14" s="117" customFormat="1" ht="79.95" customHeight="1" x14ac:dyDescent="0.3">
      <c r="B9" s="119" t="s">
        <v>145</v>
      </c>
      <c r="C9" s="118"/>
      <c r="D9" s="116"/>
      <c r="E9" s="120" t="s">
        <v>91</v>
      </c>
      <c r="F9" s="120" t="s">
        <v>92</v>
      </c>
      <c r="G9" s="120" t="s">
        <v>93</v>
      </c>
      <c r="H9" s="120" t="s">
        <v>100</v>
      </c>
      <c r="I9" s="120" t="s">
        <v>23</v>
      </c>
      <c r="J9" s="121"/>
      <c r="K9" s="122" t="s">
        <v>146</v>
      </c>
      <c r="L9" s="122" t="s">
        <v>107</v>
      </c>
      <c r="M9" s="122" t="s">
        <v>147</v>
      </c>
    </row>
    <row r="10" spans="2:14" ht="13.2" customHeight="1" x14ac:dyDescent="0.25">
      <c r="B10" s="80"/>
      <c r="C10" s="80"/>
      <c r="D10" s="79"/>
      <c r="E10" s="5"/>
      <c r="F10" s="5"/>
      <c r="G10" s="5"/>
      <c r="H10" s="5"/>
      <c r="I10" s="5"/>
    </row>
    <row r="11" spans="2:14" ht="13.2" customHeight="1" x14ac:dyDescent="0.25">
      <c r="B11" s="80" t="s">
        <v>130</v>
      </c>
      <c r="C11" s="97" t="s">
        <v>127</v>
      </c>
      <c r="D11" s="79"/>
      <c r="E11" s="5">
        <f>+'IFRS9 Detail General'!U88</f>
        <v>0</v>
      </c>
      <c r="F11" s="5">
        <f>+'IFRS9 Detail General'!V88</f>
        <v>0</v>
      </c>
      <c r="G11" s="5">
        <f>+'IFRS9 Detail General'!W88</f>
        <v>0</v>
      </c>
      <c r="H11" s="5">
        <f>+E11+G11</f>
        <v>0</v>
      </c>
      <c r="I11" s="5">
        <f>+'IFRS9 Detail General'!Y88</f>
        <v>0</v>
      </c>
      <c r="K11" s="81">
        <f t="shared" ref="K11:K19" si="0">IF(+I11=0,0,+I11/G11)</f>
        <v>0</v>
      </c>
      <c r="L11" s="81">
        <f>IF(F11&gt;0,-G11/F11,0)</f>
        <v>0</v>
      </c>
      <c r="M11" s="81">
        <f t="shared" ref="M11:M19" si="1">IF(F11&gt;0,-I11/F11,0)</f>
        <v>0</v>
      </c>
      <c r="N11" s="112"/>
    </row>
    <row r="12" spans="2:14" ht="13.2" customHeight="1" x14ac:dyDescent="0.25">
      <c r="B12" s="80" t="s">
        <v>131</v>
      </c>
      <c r="C12" s="114" t="s">
        <v>128</v>
      </c>
      <c r="D12" s="79"/>
      <c r="E12" s="5">
        <f>+'IFRS9 Detail General'!AA88</f>
        <v>0</v>
      </c>
      <c r="F12" s="5">
        <f>+'IFRS9 Detail General'!AB88</f>
        <v>0</v>
      </c>
      <c r="G12" s="5">
        <f>+'IFRS9 Detail General'!AC88</f>
        <v>0</v>
      </c>
      <c r="H12" s="5">
        <f t="shared" ref="H12:H17" si="2">+E12+G12</f>
        <v>0</v>
      </c>
      <c r="I12" s="5">
        <f>+'IFRS9 Detail General'!AE88</f>
        <v>0</v>
      </c>
      <c r="K12" s="82">
        <f t="shared" si="0"/>
        <v>0</v>
      </c>
      <c r="L12" s="81">
        <f t="shared" ref="L12:L19" si="3">IF(F12&gt;0,-G12/F12,0)</f>
        <v>0</v>
      </c>
      <c r="M12" s="81">
        <f t="shared" si="1"/>
        <v>0</v>
      </c>
    </row>
    <row r="13" spans="2:14" ht="13.2" customHeight="1" x14ac:dyDescent="0.25">
      <c r="B13" s="80" t="s">
        <v>132</v>
      </c>
      <c r="C13" s="114" t="s">
        <v>128</v>
      </c>
      <c r="D13" s="79"/>
      <c r="E13" s="5">
        <f>+'IFRS9 Detail General'!AG88</f>
        <v>0</v>
      </c>
      <c r="F13" s="5">
        <f>+'IFRS9 Detail General'!AH88</f>
        <v>0</v>
      </c>
      <c r="G13" s="5">
        <f>+'IFRS9 Detail General'!AI88</f>
        <v>0</v>
      </c>
      <c r="H13" s="5">
        <f t="shared" si="2"/>
        <v>0</v>
      </c>
      <c r="I13" s="5">
        <f>+'IFRS9 Detail General'!AK88</f>
        <v>0</v>
      </c>
      <c r="K13" s="82">
        <f t="shared" si="0"/>
        <v>0</v>
      </c>
      <c r="L13" s="81">
        <f t="shared" si="3"/>
        <v>0</v>
      </c>
      <c r="M13" s="81">
        <f t="shared" si="1"/>
        <v>0</v>
      </c>
    </row>
    <row r="14" spans="2:14" ht="13.2" customHeight="1" x14ac:dyDescent="0.25">
      <c r="B14" s="80" t="s">
        <v>129</v>
      </c>
      <c r="C14" s="114" t="s">
        <v>128</v>
      </c>
      <c r="D14" s="79"/>
      <c r="E14" s="5">
        <f>+'IFRS9 Detail General'!AG101</f>
        <v>0</v>
      </c>
      <c r="F14" s="5">
        <f>+'IFRS9 Detail General'!AH101</f>
        <v>0</v>
      </c>
      <c r="G14" s="5">
        <f>+'IFRS9 Detail General'!AI101</f>
        <v>0</v>
      </c>
      <c r="H14" s="5">
        <f t="shared" si="2"/>
        <v>0</v>
      </c>
      <c r="I14" s="5">
        <f>+'IFRS9 Detail General'!AK101</f>
        <v>0</v>
      </c>
      <c r="K14" s="82">
        <f t="shared" si="0"/>
        <v>0</v>
      </c>
      <c r="L14" s="81">
        <f t="shared" si="3"/>
        <v>0</v>
      </c>
      <c r="M14" s="81">
        <f t="shared" si="1"/>
        <v>0</v>
      </c>
    </row>
    <row r="15" spans="2:14" ht="13.2" customHeight="1" x14ac:dyDescent="0.25">
      <c r="B15" s="80" t="s">
        <v>101</v>
      </c>
      <c r="C15" s="97" t="s">
        <v>127</v>
      </c>
      <c r="D15" s="79"/>
      <c r="E15" s="5">
        <f>+'IFRS9 Detail General'!U114</f>
        <v>0</v>
      </c>
      <c r="F15" s="5">
        <f>+'IFRS9 Detail General'!V114</f>
        <v>0</v>
      </c>
      <c r="G15" s="5">
        <f>+'IFRS9 Detail General'!W114</f>
        <v>0</v>
      </c>
      <c r="H15" s="5">
        <f t="shared" si="2"/>
        <v>0</v>
      </c>
      <c r="I15" s="5">
        <f>+'IFRS9 Detail General'!Y114</f>
        <v>0</v>
      </c>
      <c r="K15" s="81">
        <f t="shared" si="0"/>
        <v>0</v>
      </c>
      <c r="L15" s="81">
        <f t="shared" si="3"/>
        <v>0</v>
      </c>
      <c r="M15" s="81">
        <f t="shared" si="1"/>
        <v>0</v>
      </c>
    </row>
    <row r="16" spans="2:14" ht="13.2" customHeight="1" x14ac:dyDescent="0.25">
      <c r="B16" s="80" t="s">
        <v>102</v>
      </c>
      <c r="C16" s="114" t="s">
        <v>128</v>
      </c>
      <c r="D16" s="79"/>
      <c r="E16" s="5">
        <f>+'IFRS9 Detail General'!AA114</f>
        <v>0</v>
      </c>
      <c r="F16" s="5">
        <f>+'IFRS9 Detail General'!AB114</f>
        <v>0</v>
      </c>
      <c r="G16" s="5">
        <f>+'IFRS9 Detail General'!AC114</f>
        <v>0</v>
      </c>
      <c r="H16" s="5">
        <f t="shared" si="2"/>
        <v>0</v>
      </c>
      <c r="I16" s="5">
        <f>+'IFRS9 Detail General'!AE114</f>
        <v>0</v>
      </c>
      <c r="K16" s="82">
        <f t="shared" si="0"/>
        <v>0</v>
      </c>
      <c r="L16" s="81">
        <f t="shared" si="3"/>
        <v>0</v>
      </c>
      <c r="M16" s="81">
        <f t="shared" si="1"/>
        <v>0</v>
      </c>
    </row>
    <row r="17" spans="2:13" ht="13.2" customHeight="1" x14ac:dyDescent="0.25">
      <c r="B17" s="80" t="s">
        <v>103</v>
      </c>
      <c r="C17" s="114" t="s">
        <v>128</v>
      </c>
      <c r="D17" s="79"/>
      <c r="E17" s="83">
        <f>+'IFRS9 Detail General'!AG114</f>
        <v>0</v>
      </c>
      <c r="F17" s="83">
        <f>+'IFRS9 Detail General'!AH114</f>
        <v>0</v>
      </c>
      <c r="G17" s="83">
        <f>+'IFRS9 Detail General'!AI114</f>
        <v>0</v>
      </c>
      <c r="H17" s="83">
        <f t="shared" si="2"/>
        <v>0</v>
      </c>
      <c r="I17" s="83">
        <f>+'IFRS9 Detail General'!AK114</f>
        <v>0</v>
      </c>
      <c r="K17" s="82">
        <f t="shared" si="0"/>
        <v>0</v>
      </c>
      <c r="L17" s="81">
        <f t="shared" si="3"/>
        <v>0</v>
      </c>
      <c r="M17" s="81">
        <f t="shared" si="1"/>
        <v>0</v>
      </c>
    </row>
    <row r="18" spans="2:13" ht="13.2" customHeight="1" thickBot="1" x14ac:dyDescent="0.3">
      <c r="B18" s="80" t="s">
        <v>104</v>
      </c>
      <c r="C18" s="80"/>
      <c r="D18" s="79"/>
      <c r="E18" s="84">
        <f>SUM(E11:E17)</f>
        <v>0</v>
      </c>
      <c r="F18" s="84">
        <f>SUM(F11:F17)</f>
        <v>0</v>
      </c>
      <c r="G18" s="84">
        <f>SUM(G11:G17)</f>
        <v>0</v>
      </c>
      <c r="H18" s="84">
        <f>SUM(H11:H17)</f>
        <v>0</v>
      </c>
      <c r="I18" s="84">
        <f>SUM(I11:I17)</f>
        <v>0</v>
      </c>
      <c r="K18" s="85">
        <f t="shared" si="0"/>
        <v>0</v>
      </c>
      <c r="L18" s="85">
        <f t="shared" si="3"/>
        <v>0</v>
      </c>
      <c r="M18" s="85">
        <f t="shared" si="1"/>
        <v>0</v>
      </c>
    </row>
    <row r="19" spans="2:13" s="33" customFormat="1" ht="13.2" customHeight="1" thickTop="1" thickBot="1" x14ac:dyDescent="0.3">
      <c r="B19" s="10" t="s">
        <v>114</v>
      </c>
      <c r="C19" s="10"/>
      <c r="D19" s="77"/>
      <c r="E19" s="86">
        <f>+'IFRS9 Detail General'!AM125</f>
        <v>0</v>
      </c>
      <c r="F19" s="86">
        <f>+'IFRS9 Detail General'!AN125</f>
        <v>0</v>
      </c>
      <c r="G19" s="86">
        <f>+'IFRS9 Detail General'!AO125</f>
        <v>0</v>
      </c>
      <c r="H19" s="86">
        <f>+E19+G19</f>
        <v>0</v>
      </c>
      <c r="I19" s="86">
        <f>+'IFRS9 Detail General'!AQ125</f>
        <v>0</v>
      </c>
      <c r="K19" s="87">
        <f t="shared" si="0"/>
        <v>0</v>
      </c>
      <c r="L19" s="87">
        <f t="shared" si="3"/>
        <v>0</v>
      </c>
      <c r="M19" s="87">
        <f t="shared" si="1"/>
        <v>0</v>
      </c>
    </row>
    <row r="20" spans="2:13" ht="13.2" customHeight="1" thickTop="1" x14ac:dyDescent="0.25">
      <c r="B20" s="80"/>
      <c r="C20" s="80"/>
      <c r="D20" s="79"/>
      <c r="E20" s="5"/>
      <c r="F20" s="5"/>
      <c r="G20" s="5"/>
      <c r="H20" s="5"/>
      <c r="I20" s="5"/>
      <c r="K20" s="81"/>
      <c r="L20" s="81"/>
      <c r="M20" s="81"/>
    </row>
    <row r="21" spans="2:13" ht="13.2" customHeight="1" x14ac:dyDescent="0.25">
      <c r="B21" s="80" t="s">
        <v>94</v>
      </c>
      <c r="C21" s="97" t="s">
        <v>127</v>
      </c>
      <c r="D21" s="79"/>
      <c r="E21" s="5">
        <f>+'IFRS9 Detail General'!U123</f>
        <v>0</v>
      </c>
      <c r="F21" s="5">
        <f>+'IFRS9 Detail General'!V123</f>
        <v>0</v>
      </c>
      <c r="G21" s="5">
        <f>+'IFRS9 Detail General'!W123</f>
        <v>0</v>
      </c>
      <c r="H21" s="5">
        <f>+E21+G21</f>
        <v>0</v>
      </c>
      <c r="I21" s="5">
        <f>+'IFRS9 Detail General'!Y123</f>
        <v>0</v>
      </c>
      <c r="K21" s="81">
        <f>IF(+I21=0,0,+I21/G21)</f>
        <v>0</v>
      </c>
      <c r="L21" s="81">
        <f>IF(F21&gt;0,-G21/F21,0)</f>
        <v>0</v>
      </c>
      <c r="M21" s="81">
        <f>IF(F21&gt;0,-I21/F21,0)</f>
        <v>0</v>
      </c>
    </row>
    <row r="22" spans="2:13" ht="13.2" customHeight="1" x14ac:dyDescent="0.25">
      <c r="B22" s="80" t="s">
        <v>95</v>
      </c>
      <c r="C22" s="80" t="s">
        <v>128</v>
      </c>
      <c r="D22" s="79"/>
      <c r="E22" s="5">
        <f>+'IFRS9 Detail General'!AA123</f>
        <v>0</v>
      </c>
      <c r="F22" s="5">
        <f>+'IFRS9 Detail General'!AB123</f>
        <v>0</v>
      </c>
      <c r="G22" s="5">
        <f>+'IFRS9 Detail General'!AC123</f>
        <v>0</v>
      </c>
      <c r="H22" s="5">
        <f>+E22+G22</f>
        <v>0</v>
      </c>
      <c r="I22" s="5">
        <f>+'IFRS9 Detail General'!AE123</f>
        <v>0</v>
      </c>
      <c r="K22" s="81">
        <f>IF(+I22=0,0,+I22/G22)</f>
        <v>0</v>
      </c>
      <c r="L22" s="81">
        <f>IF(F22&gt;0,-G22/F22,0)</f>
        <v>0</v>
      </c>
      <c r="M22" s="81">
        <f>IF(F22&gt;0,-I22/F22,0)</f>
        <v>0</v>
      </c>
    </row>
    <row r="23" spans="2:13" ht="13.2" customHeight="1" x14ac:dyDescent="0.25">
      <c r="B23" s="80" t="s">
        <v>96</v>
      </c>
      <c r="C23" s="80" t="s">
        <v>128</v>
      </c>
      <c r="D23" s="79"/>
      <c r="E23" s="5">
        <f>+'IFRS9 Detail General'!AG123</f>
        <v>0</v>
      </c>
      <c r="F23" s="5">
        <f>+'IFRS9 Detail General'!AH123</f>
        <v>0</v>
      </c>
      <c r="G23" s="5">
        <f>+'IFRS9 Detail General'!AI123</f>
        <v>0</v>
      </c>
      <c r="H23" s="5">
        <f>+E23+G23</f>
        <v>0</v>
      </c>
      <c r="I23" s="5">
        <f>+'IFRS9 Detail General'!AK123</f>
        <v>0</v>
      </c>
      <c r="K23" s="81">
        <f>IF(+I23=0,0,+I23/G23)</f>
        <v>0</v>
      </c>
      <c r="L23" s="81">
        <f>IF(F23&gt;0,-G23/F23,0)</f>
        <v>0</v>
      </c>
      <c r="M23" s="81">
        <f>IF(F23&gt;0,-I23/F23,0)</f>
        <v>0</v>
      </c>
    </row>
    <row r="24" spans="2:13" ht="13.2" customHeight="1" thickBot="1" x14ac:dyDescent="0.3">
      <c r="B24" s="80" t="s">
        <v>105</v>
      </c>
      <c r="C24" s="80"/>
      <c r="D24" s="79"/>
      <c r="E24" s="84">
        <f>SUM(E21:E23)</f>
        <v>0</v>
      </c>
      <c r="F24" s="84">
        <f>SUM(F21:F23)</f>
        <v>0</v>
      </c>
      <c r="G24" s="84">
        <f>SUM(G21:G23)</f>
        <v>0</v>
      </c>
      <c r="H24" s="84">
        <f>SUM(H21:H23)</f>
        <v>0</v>
      </c>
      <c r="I24" s="84">
        <f>SUM(I21:I23)</f>
        <v>0</v>
      </c>
      <c r="K24" s="85">
        <f>IF(+I24=0,0,+I24/G24)</f>
        <v>0</v>
      </c>
      <c r="L24" s="85">
        <f>IF(F24&gt;0,-G24/F24,0)</f>
        <v>0</v>
      </c>
      <c r="M24" s="85">
        <f>IF(F24&gt;0,-I24/F24,0)</f>
        <v>0</v>
      </c>
    </row>
    <row r="25" spans="2:13" s="33" customFormat="1" ht="13.2" customHeight="1" thickTop="1" thickBot="1" x14ac:dyDescent="0.3">
      <c r="B25" s="10" t="s">
        <v>114</v>
      </c>
      <c r="C25" s="10"/>
      <c r="D25" s="77"/>
      <c r="E25" s="86">
        <f>+'IFRS9 Detail General'!AM126</f>
        <v>0</v>
      </c>
      <c r="F25" s="86">
        <f>+'IFRS9 Detail General'!AN126</f>
        <v>0</v>
      </c>
      <c r="G25" s="86">
        <f>+'IFRS9 Detail General'!AO126</f>
        <v>0</v>
      </c>
      <c r="H25" s="86">
        <f>+E25+G25</f>
        <v>0</v>
      </c>
      <c r="I25" s="86">
        <f>+'IFRS9 Detail General'!AQ126</f>
        <v>0</v>
      </c>
      <c r="K25" s="87">
        <f>IF(+I25=0,0,+I25/G25)</f>
        <v>0</v>
      </c>
      <c r="L25" s="87">
        <f>IF(F25&gt;0,-G25/F25,0)</f>
        <v>0</v>
      </c>
      <c r="M25" s="87">
        <f>IF(F25&gt;0,-I25/F25,0)</f>
        <v>0</v>
      </c>
    </row>
    <row r="26" spans="2:13" ht="13.2" customHeight="1" thickTop="1" x14ac:dyDescent="0.25"/>
    <row r="27" spans="2:13" ht="13.2" customHeight="1" thickBot="1" x14ac:dyDescent="0.3">
      <c r="B27" s="3" t="s">
        <v>106</v>
      </c>
      <c r="E27" s="88">
        <f>+E18+E24</f>
        <v>0</v>
      </c>
      <c r="F27" s="88">
        <f>+F18+F24</f>
        <v>0</v>
      </c>
      <c r="G27" s="88">
        <f>+G18+G24</f>
        <v>0</v>
      </c>
      <c r="H27" s="88">
        <f>+H18+H24</f>
        <v>0</v>
      </c>
      <c r="I27" s="88">
        <f>+I18+I24</f>
        <v>0</v>
      </c>
      <c r="K27" s="89">
        <f>IF(+I27=0,0,+I27/G27)</f>
        <v>0</v>
      </c>
      <c r="L27" s="89">
        <f>IF(F27&gt;0,-G27/F27,0)</f>
        <v>0</v>
      </c>
      <c r="M27" s="89">
        <f>IF(F27&gt;0,-I27/F27,0)</f>
        <v>0</v>
      </c>
    </row>
    <row r="28" spans="2:13" s="33" customFormat="1" ht="13.2" customHeight="1" thickTop="1" thickBot="1" x14ac:dyDescent="0.3">
      <c r="B28" s="10" t="s">
        <v>139</v>
      </c>
      <c r="C28" s="114" t="str">
        <f>IF(OR(SUM(E28:H28)&lt;0,SUM(E28:H28)&gt;0),"Please check flags","")</f>
        <v/>
      </c>
      <c r="D28" s="77"/>
      <c r="E28" s="86">
        <f>+'IFRS9 Detail General'!AM127-E27</f>
        <v>0</v>
      </c>
      <c r="F28" s="86">
        <f>+'IFRS9 Detail General'!AN127-F27</f>
        <v>0</v>
      </c>
      <c r="G28" s="86">
        <f>+'IFRS9 Detail General'!AO127-G27</f>
        <v>0</v>
      </c>
      <c r="H28" s="86">
        <f>+E28+G28</f>
        <v>0</v>
      </c>
      <c r="I28" s="86">
        <f>+'IFRS9 Detail General'!AQ127-I27</f>
        <v>0</v>
      </c>
      <c r="K28" s="90"/>
      <c r="L28" s="90"/>
      <c r="M28" s="90"/>
    </row>
    <row r="29" spans="2:13" s="33" customFormat="1" ht="13.2" customHeight="1" thickTop="1" thickBot="1" x14ac:dyDescent="0.3">
      <c r="B29" s="10" t="s">
        <v>140</v>
      </c>
      <c r="C29" s="114" t="str">
        <f>IF(OR(SUM(E29:H29)&lt;0,SUM(E29:H29)&gt;0),"Please check flags","")</f>
        <v/>
      </c>
      <c r="D29" s="77"/>
      <c r="E29" s="86">
        <f>+'IFRS9 Detail General'!J127-E27</f>
        <v>0</v>
      </c>
      <c r="F29" s="86">
        <f>+'IFRS9 Detail General'!K127-F27</f>
        <v>0</v>
      </c>
      <c r="G29" s="86">
        <f>+'IFRS9 Detail General'!L127-G27</f>
        <v>0</v>
      </c>
      <c r="H29" s="86">
        <f>+E29+G29</f>
        <v>0</v>
      </c>
      <c r="I29" s="90"/>
      <c r="K29" s="90"/>
      <c r="L29" s="90"/>
      <c r="M29" s="90"/>
    </row>
    <row r="30" spans="2:13" s="33" customFormat="1" ht="13.2" customHeight="1" thickTop="1" x14ac:dyDescent="0.25">
      <c r="B30" s="10"/>
      <c r="C30" s="10"/>
      <c r="D30" s="77"/>
      <c r="E30" s="78"/>
      <c r="F30" s="78"/>
      <c r="G30" s="78"/>
      <c r="H30" s="78"/>
      <c r="I30" s="78"/>
      <c r="K30" s="90"/>
      <c r="L30" s="90"/>
      <c r="M30" s="90"/>
    </row>
    <row r="31" spans="2:13" s="33" customFormat="1" ht="13.2" customHeight="1" x14ac:dyDescent="0.25">
      <c r="B31" s="91"/>
      <c r="C31" s="91"/>
      <c r="D31" s="92"/>
      <c r="E31" s="93"/>
      <c r="F31" s="93"/>
      <c r="G31" s="93"/>
      <c r="H31" s="93"/>
      <c r="I31" s="93"/>
      <c r="J31" s="94"/>
      <c r="K31" s="95"/>
      <c r="L31" s="95"/>
      <c r="M31" s="95"/>
    </row>
    <row r="32" spans="2:13" s="33" customFormat="1" ht="13.2" customHeight="1" x14ac:dyDescent="0.25">
      <c r="B32" s="10"/>
      <c r="C32" s="10"/>
      <c r="D32" s="77"/>
      <c r="E32" s="78"/>
      <c r="F32" s="78"/>
      <c r="G32" s="78"/>
      <c r="H32" s="78"/>
      <c r="I32" s="78"/>
      <c r="K32" s="90"/>
      <c r="L32" s="90"/>
      <c r="M32" s="90"/>
    </row>
    <row r="33" spans="2:13" ht="24" customHeight="1" x14ac:dyDescent="0.25">
      <c r="B33" s="178" t="s">
        <v>202</v>
      </c>
      <c r="C33" s="179"/>
      <c r="D33" s="179"/>
      <c r="E33" s="179"/>
      <c r="F33" s="179"/>
      <c r="G33" s="179"/>
      <c r="H33" s="179"/>
      <c r="I33" s="180"/>
      <c r="J33" s="33"/>
    </row>
    <row r="34" spans="2:13" s="117" customFormat="1" ht="79.95" customHeight="1" x14ac:dyDescent="0.3">
      <c r="B34" s="119" t="s">
        <v>148</v>
      </c>
      <c r="C34" s="118"/>
      <c r="D34" s="116"/>
      <c r="E34" s="120" t="s">
        <v>91</v>
      </c>
      <c r="F34" s="120" t="s">
        <v>92</v>
      </c>
      <c r="G34" s="120" t="s">
        <v>93</v>
      </c>
      <c r="H34" s="120" t="s">
        <v>100</v>
      </c>
      <c r="I34" s="120" t="s">
        <v>23</v>
      </c>
      <c r="J34" s="121"/>
      <c r="K34" s="123" t="s">
        <v>141</v>
      </c>
      <c r="L34" s="122" t="s">
        <v>107</v>
      </c>
      <c r="M34" s="122" t="s">
        <v>147</v>
      </c>
    </row>
    <row r="35" spans="2:13" ht="13.2" customHeight="1" x14ac:dyDescent="0.25">
      <c r="B35" s="80"/>
      <c r="C35" s="80"/>
      <c r="D35" s="79"/>
      <c r="E35" s="5"/>
      <c r="F35" s="5"/>
      <c r="G35" s="5"/>
      <c r="H35" s="5"/>
      <c r="I35" s="5"/>
    </row>
    <row r="36" spans="2:13" ht="13.2" customHeight="1" x14ac:dyDescent="0.25">
      <c r="B36" s="80" t="s">
        <v>130</v>
      </c>
      <c r="C36" s="114" t="s">
        <v>128</v>
      </c>
      <c r="D36" s="79"/>
      <c r="E36" s="5">
        <f>+'IFRS9 Detail Simplified'!U88</f>
        <v>0</v>
      </c>
      <c r="F36" s="5">
        <f>+'IFRS9 Detail Simplified'!V88</f>
        <v>0</v>
      </c>
      <c r="G36" s="5">
        <f>+'IFRS9 Detail Simplified'!W88</f>
        <v>0</v>
      </c>
      <c r="H36" s="5">
        <f t="shared" ref="H36:H42" si="4">+E36+G36</f>
        <v>0</v>
      </c>
      <c r="I36" s="5">
        <f>+'IFRS9 Detail Simplified'!Y88</f>
        <v>0</v>
      </c>
      <c r="K36" s="82">
        <f t="shared" ref="K36:K44" si="5">IF(+I36=0,0,+I36/G36)</f>
        <v>0</v>
      </c>
      <c r="L36" s="81">
        <f t="shared" ref="L36:L44" si="6">IF(F36&gt;0,-G36/F36,0)</f>
        <v>0</v>
      </c>
      <c r="M36" s="81">
        <f t="shared" ref="M36:M44" si="7">IF(F36&gt;0,-I36/F36,0)</f>
        <v>0</v>
      </c>
    </row>
    <row r="37" spans="2:13" ht="13.2" customHeight="1" x14ac:dyDescent="0.25">
      <c r="B37" s="80" t="s">
        <v>131</v>
      </c>
      <c r="C37" s="114" t="s">
        <v>128</v>
      </c>
      <c r="D37" s="79"/>
      <c r="E37" s="5">
        <f>+'IFRS9 Detail Simplified'!AA88</f>
        <v>0</v>
      </c>
      <c r="F37" s="5">
        <f>+'IFRS9 Detail Simplified'!AB88</f>
        <v>0</v>
      </c>
      <c r="G37" s="5">
        <f>+'IFRS9 Detail Simplified'!AC88</f>
        <v>0</v>
      </c>
      <c r="H37" s="5">
        <f t="shared" si="4"/>
        <v>0</v>
      </c>
      <c r="I37" s="5">
        <f>+'IFRS9 Detail Simplified'!AE88</f>
        <v>0</v>
      </c>
      <c r="K37" s="82">
        <f t="shared" si="5"/>
        <v>0</v>
      </c>
      <c r="L37" s="81">
        <f t="shared" si="6"/>
        <v>0</v>
      </c>
      <c r="M37" s="81">
        <f t="shared" si="7"/>
        <v>0</v>
      </c>
    </row>
    <row r="38" spans="2:13" ht="13.2" customHeight="1" x14ac:dyDescent="0.25">
      <c r="B38" s="80" t="s">
        <v>132</v>
      </c>
      <c r="C38" s="114" t="s">
        <v>128</v>
      </c>
      <c r="D38" s="79"/>
      <c r="E38" s="5">
        <f>+'IFRS9 Detail Simplified'!AG88</f>
        <v>0</v>
      </c>
      <c r="F38" s="5">
        <f>+'IFRS9 Detail Simplified'!AH88</f>
        <v>0</v>
      </c>
      <c r="G38" s="5">
        <f>+'IFRS9 Detail Simplified'!AI88</f>
        <v>0</v>
      </c>
      <c r="H38" s="5">
        <f t="shared" si="4"/>
        <v>0</v>
      </c>
      <c r="I38" s="5">
        <f>+'IFRS9 Detail Simplified'!AK88</f>
        <v>0</v>
      </c>
      <c r="K38" s="82">
        <f t="shared" si="5"/>
        <v>0</v>
      </c>
      <c r="L38" s="81">
        <f t="shared" si="6"/>
        <v>0</v>
      </c>
      <c r="M38" s="81">
        <f t="shared" si="7"/>
        <v>0</v>
      </c>
    </row>
    <row r="39" spans="2:13" ht="13.2" customHeight="1" x14ac:dyDescent="0.25">
      <c r="B39" s="80" t="s">
        <v>129</v>
      </c>
      <c r="C39" s="114" t="s">
        <v>128</v>
      </c>
      <c r="D39" s="79"/>
      <c r="E39" s="5">
        <f>+'IFRS9 Detail Simplified'!AG101</f>
        <v>0</v>
      </c>
      <c r="F39" s="5">
        <f>+'IFRS9 Detail Simplified'!AH101</f>
        <v>0</v>
      </c>
      <c r="G39" s="5">
        <f>+'IFRS9 Detail Simplified'!AI101</f>
        <v>0</v>
      </c>
      <c r="H39" s="5">
        <f t="shared" si="4"/>
        <v>0</v>
      </c>
      <c r="I39" s="5">
        <f>+'IFRS9 Detail Simplified'!AK101</f>
        <v>0</v>
      </c>
      <c r="K39" s="82">
        <f t="shared" si="5"/>
        <v>0</v>
      </c>
      <c r="L39" s="81">
        <f t="shared" si="6"/>
        <v>0</v>
      </c>
      <c r="M39" s="81">
        <f t="shared" si="7"/>
        <v>0</v>
      </c>
    </row>
    <row r="40" spans="2:13" ht="13.2" customHeight="1" x14ac:dyDescent="0.25">
      <c r="B40" s="80" t="s">
        <v>101</v>
      </c>
      <c r="C40" s="114" t="s">
        <v>128</v>
      </c>
      <c r="D40" s="79"/>
      <c r="E40" s="5">
        <f>+'IFRS9 Detail Simplified'!U114</f>
        <v>0</v>
      </c>
      <c r="F40" s="5">
        <f>+'IFRS9 Detail Simplified'!V114</f>
        <v>0</v>
      </c>
      <c r="G40" s="5">
        <f>+'IFRS9 Detail Simplified'!W114</f>
        <v>0</v>
      </c>
      <c r="H40" s="5">
        <f t="shared" si="4"/>
        <v>0</v>
      </c>
      <c r="I40" s="5">
        <f>+'IFRS9 Detail Simplified'!Y114</f>
        <v>0</v>
      </c>
      <c r="K40" s="82">
        <f t="shared" si="5"/>
        <v>0</v>
      </c>
      <c r="L40" s="81">
        <f t="shared" si="6"/>
        <v>0</v>
      </c>
      <c r="M40" s="81">
        <f t="shared" si="7"/>
        <v>0</v>
      </c>
    </row>
    <row r="41" spans="2:13" ht="13.2" customHeight="1" x14ac:dyDescent="0.25">
      <c r="B41" s="80" t="s">
        <v>102</v>
      </c>
      <c r="C41" s="114" t="s">
        <v>128</v>
      </c>
      <c r="D41" s="79"/>
      <c r="E41" s="5">
        <f>+'IFRS9 Detail Simplified'!AA114</f>
        <v>0</v>
      </c>
      <c r="F41" s="5">
        <f>+'IFRS9 Detail Simplified'!AB114</f>
        <v>0</v>
      </c>
      <c r="G41" s="5">
        <f>+'IFRS9 Detail Simplified'!AC114</f>
        <v>0</v>
      </c>
      <c r="H41" s="5">
        <f t="shared" si="4"/>
        <v>0</v>
      </c>
      <c r="I41" s="5">
        <f>+'IFRS9 Detail Simplified'!AE114</f>
        <v>0</v>
      </c>
      <c r="K41" s="82">
        <f t="shared" si="5"/>
        <v>0</v>
      </c>
      <c r="L41" s="81">
        <f t="shared" si="6"/>
        <v>0</v>
      </c>
      <c r="M41" s="81">
        <f t="shared" si="7"/>
        <v>0</v>
      </c>
    </row>
    <row r="42" spans="2:13" ht="13.2" customHeight="1" x14ac:dyDescent="0.25">
      <c r="B42" s="80" t="s">
        <v>103</v>
      </c>
      <c r="C42" s="114" t="s">
        <v>128</v>
      </c>
      <c r="D42" s="79"/>
      <c r="E42" s="83">
        <f>+'IFRS9 Detail Simplified'!AG114</f>
        <v>0</v>
      </c>
      <c r="F42" s="83">
        <f>+'IFRS9 Detail Simplified'!AH114</f>
        <v>0</v>
      </c>
      <c r="G42" s="83">
        <f>+'IFRS9 Detail Simplified'!AI114</f>
        <v>0</v>
      </c>
      <c r="H42" s="83">
        <f t="shared" si="4"/>
        <v>0</v>
      </c>
      <c r="I42" s="83">
        <f>+'IFRS9 Detail Simplified'!AK114</f>
        <v>0</v>
      </c>
      <c r="K42" s="82">
        <f t="shared" si="5"/>
        <v>0</v>
      </c>
      <c r="L42" s="81">
        <f t="shared" si="6"/>
        <v>0</v>
      </c>
      <c r="M42" s="81">
        <f t="shared" si="7"/>
        <v>0</v>
      </c>
    </row>
    <row r="43" spans="2:13" ht="13.2" customHeight="1" thickBot="1" x14ac:dyDescent="0.3">
      <c r="B43" s="80" t="s">
        <v>104</v>
      </c>
      <c r="C43" s="80"/>
      <c r="D43" s="79"/>
      <c r="E43" s="84">
        <f>SUM(E36:E42)</f>
        <v>0</v>
      </c>
      <c r="F43" s="84">
        <f>SUM(F36:F42)</f>
        <v>0</v>
      </c>
      <c r="G43" s="84">
        <f>SUM(G36:G42)</f>
        <v>0</v>
      </c>
      <c r="H43" s="84">
        <f>SUM(H36:H42)</f>
        <v>0</v>
      </c>
      <c r="I43" s="84">
        <f>SUM(I36:I42)</f>
        <v>0</v>
      </c>
      <c r="K43" s="85">
        <f t="shared" si="5"/>
        <v>0</v>
      </c>
      <c r="L43" s="85">
        <f t="shared" si="6"/>
        <v>0</v>
      </c>
      <c r="M43" s="85">
        <f t="shared" si="7"/>
        <v>0</v>
      </c>
    </row>
    <row r="44" spans="2:13" s="33" customFormat="1" ht="13.2" customHeight="1" thickTop="1" thickBot="1" x14ac:dyDescent="0.3">
      <c r="B44" s="10" t="s">
        <v>114</v>
      </c>
      <c r="C44" s="10"/>
      <c r="D44" s="77"/>
      <c r="E44" s="86">
        <f>+'IFRS9 Detail Simplified'!AM125</f>
        <v>0</v>
      </c>
      <c r="F44" s="86">
        <f>+'IFRS9 Detail Simplified'!AN125</f>
        <v>0</v>
      </c>
      <c r="G44" s="86">
        <f>+'IFRS9 Detail Simplified'!AO125</f>
        <v>0</v>
      </c>
      <c r="H44" s="86">
        <f>+E44+G44</f>
        <v>0</v>
      </c>
      <c r="I44" s="86">
        <f>+'IFRS9 Detail Simplified'!AQ125</f>
        <v>0</v>
      </c>
      <c r="K44" s="87">
        <f t="shared" si="5"/>
        <v>0</v>
      </c>
      <c r="L44" s="87">
        <f t="shared" si="6"/>
        <v>0</v>
      </c>
      <c r="M44" s="87">
        <f t="shared" si="7"/>
        <v>0</v>
      </c>
    </row>
    <row r="45" spans="2:13" ht="13.2" customHeight="1" thickTop="1" x14ac:dyDescent="0.25">
      <c r="B45" s="80"/>
      <c r="C45" s="80"/>
      <c r="D45" s="79"/>
      <c r="E45" s="5"/>
      <c r="F45" s="5"/>
      <c r="G45" s="5"/>
      <c r="H45" s="5"/>
      <c r="I45" s="5"/>
      <c r="K45" s="81"/>
      <c r="L45" s="81"/>
      <c r="M45" s="81"/>
    </row>
    <row r="46" spans="2:13" ht="13.2" customHeight="1" x14ac:dyDescent="0.25">
      <c r="B46" s="80" t="s">
        <v>94</v>
      </c>
      <c r="C46" s="80" t="s">
        <v>128</v>
      </c>
      <c r="D46" s="79"/>
      <c r="E46" s="5">
        <f>+'IFRS9 Detail Simplified'!U123</f>
        <v>0</v>
      </c>
      <c r="F46" s="5">
        <f>+'IFRS9 Detail Simplified'!V123</f>
        <v>0</v>
      </c>
      <c r="G46" s="5">
        <f>+'IFRS9 Detail Simplified'!W123</f>
        <v>0</v>
      </c>
      <c r="H46" s="5">
        <f>+E46+G46</f>
        <v>0</v>
      </c>
      <c r="I46" s="5">
        <f>+'IFRS9 Detail Simplified'!Y123</f>
        <v>0</v>
      </c>
      <c r="K46" s="81">
        <f>IF(+I46=0,0,+I46/G46)</f>
        <v>0</v>
      </c>
      <c r="L46" s="81">
        <f>IF(F46&gt;0,-G46/F46,0)</f>
        <v>0</v>
      </c>
      <c r="M46" s="81">
        <f>IF(F46&gt;0,-I46/F46,0)</f>
        <v>0</v>
      </c>
    </row>
    <row r="47" spans="2:13" ht="13.2" customHeight="1" x14ac:dyDescent="0.25">
      <c r="B47" s="80" t="s">
        <v>95</v>
      </c>
      <c r="C47" s="80" t="s">
        <v>128</v>
      </c>
      <c r="D47" s="79"/>
      <c r="E47" s="5">
        <f>+'IFRS9 Detail Simplified'!AA123</f>
        <v>0</v>
      </c>
      <c r="F47" s="5">
        <f>+'IFRS9 Detail Simplified'!AB123</f>
        <v>0</v>
      </c>
      <c r="G47" s="5">
        <f>+'IFRS9 Detail Simplified'!AC123</f>
        <v>0</v>
      </c>
      <c r="H47" s="5">
        <f>+E47+G47</f>
        <v>0</v>
      </c>
      <c r="I47" s="5">
        <f>+'IFRS9 Detail Simplified'!AE123</f>
        <v>0</v>
      </c>
      <c r="K47" s="81">
        <f>IF(+I47=0,0,+I47/G47)</f>
        <v>0</v>
      </c>
      <c r="L47" s="81">
        <f>IF(F47&gt;0,-G47/F47,0)</f>
        <v>0</v>
      </c>
      <c r="M47" s="81">
        <f>IF(F47&gt;0,-I47/F47,0)</f>
        <v>0</v>
      </c>
    </row>
    <row r="48" spans="2:13" ht="13.2" customHeight="1" x14ac:dyDescent="0.25">
      <c r="B48" s="80" t="s">
        <v>96</v>
      </c>
      <c r="C48" s="80" t="s">
        <v>128</v>
      </c>
      <c r="D48" s="79"/>
      <c r="E48" s="5">
        <f>+'IFRS9 Detail Simplified'!AG123</f>
        <v>0</v>
      </c>
      <c r="F48" s="5">
        <f>+'IFRS9 Detail Simplified'!AH123</f>
        <v>0</v>
      </c>
      <c r="G48" s="5">
        <f>+'IFRS9 Detail Simplified'!AI123</f>
        <v>0</v>
      </c>
      <c r="H48" s="5">
        <f>+E48+G48</f>
        <v>0</v>
      </c>
      <c r="I48" s="5">
        <f>+'IFRS9 Detail Simplified'!AK123</f>
        <v>0</v>
      </c>
      <c r="K48" s="115">
        <f>IF(+I48=0,0,+I48/G48)</f>
        <v>0</v>
      </c>
      <c r="L48" s="81">
        <f>IF(F48&gt;0,-G48/F48,0)</f>
        <v>0</v>
      </c>
      <c r="M48" s="81">
        <f>IF(F48&gt;0,-I48/F48,0)</f>
        <v>0</v>
      </c>
    </row>
    <row r="49" spans="2:13" ht="13.2" customHeight="1" thickBot="1" x14ac:dyDescent="0.3">
      <c r="B49" s="80" t="s">
        <v>105</v>
      </c>
      <c r="C49" s="80"/>
      <c r="D49" s="79"/>
      <c r="E49" s="84">
        <f>SUM(E46:E48)</f>
        <v>0</v>
      </c>
      <c r="F49" s="84">
        <f>SUM(F46:F48)</f>
        <v>0</v>
      </c>
      <c r="G49" s="84">
        <f>SUM(G46:G48)</f>
        <v>0</v>
      </c>
      <c r="H49" s="84">
        <f>SUM(H46:H48)</f>
        <v>0</v>
      </c>
      <c r="I49" s="84">
        <f>SUM(I46:I48)</f>
        <v>0</v>
      </c>
      <c r="K49" s="85">
        <f>IF(+I49=0,0,+I49/G49)</f>
        <v>0</v>
      </c>
      <c r="L49" s="85">
        <f>IF(F49&gt;0,-G49/F49,0)</f>
        <v>0</v>
      </c>
      <c r="M49" s="85">
        <f>IF(F49&gt;0,-I49/F49,0)</f>
        <v>0</v>
      </c>
    </row>
    <row r="50" spans="2:13" s="33" customFormat="1" ht="13.2" customHeight="1" thickTop="1" thickBot="1" x14ac:dyDescent="0.3">
      <c r="B50" s="10" t="s">
        <v>114</v>
      </c>
      <c r="C50" s="10"/>
      <c r="D50" s="77"/>
      <c r="E50" s="86">
        <f>+'IFRS9 Detail Simplified'!AM126</f>
        <v>0</v>
      </c>
      <c r="F50" s="86">
        <f>+'IFRS9 Detail Simplified'!AN126</f>
        <v>0</v>
      </c>
      <c r="G50" s="86">
        <f>+'IFRS9 Detail Simplified'!AO126</f>
        <v>0</v>
      </c>
      <c r="H50" s="86">
        <f>+E50+G50</f>
        <v>0</v>
      </c>
      <c r="I50" s="86">
        <f>+'IFRS9 Detail Simplified'!AQ126</f>
        <v>0</v>
      </c>
      <c r="K50" s="87">
        <f>IF(+I50=0,0,+I50/G50)</f>
        <v>0</v>
      </c>
      <c r="L50" s="87">
        <f>IF(F50&gt;0,-G50/F50,0)</f>
        <v>0</v>
      </c>
      <c r="M50" s="87">
        <f>IF(F50&gt;0,-I50/F50,0)</f>
        <v>0</v>
      </c>
    </row>
    <row r="51" spans="2:13" ht="13.2" customHeight="1" thickTop="1" x14ac:dyDescent="0.25"/>
    <row r="52" spans="2:13" ht="13.2" customHeight="1" thickBot="1" x14ac:dyDescent="0.3">
      <c r="B52" s="3" t="s">
        <v>106</v>
      </c>
      <c r="E52" s="88">
        <f>+E43+E49</f>
        <v>0</v>
      </c>
      <c r="F52" s="88">
        <f>+F43+F49</f>
        <v>0</v>
      </c>
      <c r="G52" s="88">
        <f>+G43+G49</f>
        <v>0</v>
      </c>
      <c r="H52" s="88">
        <f>+H43+H49</f>
        <v>0</v>
      </c>
      <c r="I52" s="88">
        <f>+I43+I49</f>
        <v>0</v>
      </c>
      <c r="K52" s="89">
        <f>IF(+I52=0,0,+I52/G52)</f>
        <v>0</v>
      </c>
      <c r="L52" s="89">
        <f>IF(F52&gt;0,-G52/F52,0)</f>
        <v>0</v>
      </c>
      <c r="M52" s="89">
        <f>IF(F52&gt;0,-I52/F52,0)</f>
        <v>0</v>
      </c>
    </row>
    <row r="53" spans="2:13" s="33" customFormat="1" ht="13.2" customHeight="1" thickTop="1" thickBot="1" x14ac:dyDescent="0.3">
      <c r="B53" s="10" t="s">
        <v>139</v>
      </c>
      <c r="C53" s="114" t="str">
        <f>IF(OR(SUM(E53:H53)&lt;0,SUM(E53:H53)&gt;0),"Please check flags","")</f>
        <v/>
      </c>
      <c r="D53" s="77"/>
      <c r="E53" s="86">
        <f>+'IFRS9 Detail Simplified'!AM127-E52</f>
        <v>0</v>
      </c>
      <c r="F53" s="86">
        <f>+'IFRS9 Detail Simplified'!AN127-F52</f>
        <v>0</v>
      </c>
      <c r="G53" s="86">
        <f>+'IFRS9 Detail Simplified'!AO127-G52</f>
        <v>0</v>
      </c>
      <c r="H53" s="86">
        <f>+E53+G53</f>
        <v>0</v>
      </c>
      <c r="I53" s="86">
        <f>+'IFRS9 Detail Simplified'!AQ127-I52</f>
        <v>0</v>
      </c>
      <c r="K53" s="90"/>
      <c r="L53" s="90"/>
      <c r="M53" s="90"/>
    </row>
    <row r="54" spans="2:13" s="33" customFormat="1" ht="13.2" customHeight="1" thickTop="1" thickBot="1" x14ac:dyDescent="0.3">
      <c r="B54" s="10" t="s">
        <v>140</v>
      </c>
      <c r="C54" s="114" t="str">
        <f>IF(OR(SUM(E54:H54)&lt;0,SUM(E54:H54)&gt;0),"Please check flags","")</f>
        <v/>
      </c>
      <c r="D54" s="77"/>
      <c r="E54" s="86">
        <f>+'IFRS9 Detail Simplified'!J127-E52</f>
        <v>0</v>
      </c>
      <c r="F54" s="86">
        <f>+'IFRS9 Detail Simplified'!K127-F52</f>
        <v>0</v>
      </c>
      <c r="G54" s="86">
        <f>+'IFRS9 Detail Simplified'!L127-G52</f>
        <v>0</v>
      </c>
      <c r="H54" s="86">
        <f>+E54+G54</f>
        <v>0</v>
      </c>
      <c r="I54" s="90"/>
      <c r="K54" s="90"/>
      <c r="L54" s="90"/>
      <c r="M54" s="90"/>
    </row>
    <row r="55" spans="2:13" ht="13.2" customHeight="1" thickTop="1" x14ac:dyDescent="0.25"/>
    <row r="56" spans="2:13" s="33" customFormat="1" ht="13.2" customHeight="1" x14ac:dyDescent="0.25">
      <c r="B56" s="91"/>
      <c r="C56" s="91"/>
      <c r="D56" s="92"/>
      <c r="E56" s="93"/>
      <c r="F56" s="93"/>
      <c r="G56" s="93"/>
      <c r="H56" s="93"/>
      <c r="I56" s="93"/>
      <c r="J56" s="94"/>
      <c r="K56" s="95"/>
      <c r="L56" s="95"/>
      <c r="M56" s="95"/>
    </row>
  </sheetData>
  <sheetProtection algorithmName="SHA-512" hashValue="t98uXSprSFBgCbnBguZYWbKlHLCdyxLi3L4sJeZNwUCtMaBRIm7ICuxLQkflKw87QTpE+ZKZGS6ZV2TB1TQwbw==" saltValue="NBa7aPuwWqAAZ3rk1sBJLQ==" spinCount="100000" sheet="1" objects="1" scenarios="1"/>
  <mergeCells count="7">
    <mergeCell ref="B8:I8"/>
    <mergeCell ref="B33:I33"/>
    <mergeCell ref="E2:I2"/>
    <mergeCell ref="E3:I3"/>
    <mergeCell ref="E4:I4"/>
    <mergeCell ref="E6:I6"/>
    <mergeCell ref="E5:I5"/>
  </mergeCells>
  <conditionalFormatting sqref="E28:I29">
    <cfRule type="cellIs" dxfId="1191" priority="3" operator="greaterThan">
      <formula>0</formula>
    </cfRule>
    <cfRule type="cellIs" dxfId="1190" priority="4" operator="lessThan">
      <formula>0</formula>
    </cfRule>
  </conditionalFormatting>
  <conditionalFormatting sqref="E53:I54">
    <cfRule type="cellIs" dxfId="1189" priority="1" operator="greaterThan">
      <formula>0</formula>
    </cfRule>
    <cfRule type="cellIs" dxfId="1188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Q156"/>
  <sheetViews>
    <sheetView showGridLines="0" zoomScaleNormal="100" workbookViewId="0"/>
  </sheetViews>
  <sheetFormatPr defaultColWidth="9.109375" defaultRowHeight="13.2" customHeight="1" x14ac:dyDescent="0.25"/>
  <cols>
    <col min="1" max="1" width="1.77734375" style="2" customWidth="1"/>
    <col min="2" max="8" width="10.77734375" style="3" customWidth="1"/>
    <col min="9" max="9" width="50.77734375" style="3" customWidth="1"/>
    <col min="10" max="13" width="13.77734375" style="2" customWidth="1"/>
    <col min="14" max="14" width="20.77734375" style="6" customWidth="1"/>
    <col min="15" max="15" width="1.77734375" style="2" customWidth="1"/>
    <col min="16" max="16" width="15.77734375" style="79" customWidth="1"/>
    <col min="17" max="19" width="13.77734375" style="5" customWidth="1"/>
    <col min="20" max="20" width="1.77734375" style="2" customWidth="1"/>
    <col min="21" max="25" width="13.77734375" style="2" customWidth="1"/>
    <col min="26" max="26" width="1.77734375" style="2" customWidth="1"/>
    <col min="27" max="31" width="13.77734375" style="2" customWidth="1"/>
    <col min="32" max="32" width="1.77734375" style="2" customWidth="1"/>
    <col min="33" max="37" width="13.77734375" style="2" customWidth="1"/>
    <col min="38" max="38" width="1.77734375" style="2" customWidth="1"/>
    <col min="39" max="43" width="13.77734375" style="2" customWidth="1"/>
    <col min="44" max="16384" width="9.109375" style="2"/>
  </cols>
  <sheetData>
    <row r="1" spans="2:43" ht="13.2" customHeight="1" thickBot="1" x14ac:dyDescent="0.3"/>
    <row r="2" spans="2:43" ht="13.2" customHeight="1" x14ac:dyDescent="0.25">
      <c r="B2" s="141" t="s">
        <v>4</v>
      </c>
      <c r="C2" s="141"/>
      <c r="D2" s="141"/>
      <c r="E2" s="141"/>
      <c r="F2" s="141"/>
      <c r="G2" s="141"/>
      <c r="H2" s="141"/>
      <c r="I2" s="61" t="str">
        <f>+'Application Summary'!E2</f>
        <v>ER</v>
      </c>
      <c r="L2" s="143" t="s">
        <v>3</v>
      </c>
      <c r="P2" s="7"/>
      <c r="Q2" s="7"/>
      <c r="R2" s="7"/>
      <c r="S2" s="7"/>
    </row>
    <row r="3" spans="2:43" ht="13.2" customHeight="1" x14ac:dyDescent="0.25">
      <c r="B3" s="141" t="s">
        <v>5</v>
      </c>
      <c r="C3" s="141"/>
      <c r="D3" s="141"/>
      <c r="E3" s="141"/>
      <c r="F3" s="141"/>
      <c r="G3" s="141"/>
      <c r="H3" s="141"/>
      <c r="I3" s="61">
        <f>+'Application Summary'!E3</f>
        <v>9999888776</v>
      </c>
      <c r="L3" s="144"/>
      <c r="P3" s="7"/>
      <c r="Q3" s="7"/>
      <c r="R3" s="7"/>
      <c r="S3" s="7"/>
    </row>
    <row r="4" spans="2:43" ht="13.2" customHeight="1" x14ac:dyDescent="0.25">
      <c r="B4" s="141" t="s">
        <v>109</v>
      </c>
      <c r="C4" s="141"/>
      <c r="D4" s="141"/>
      <c r="E4" s="141"/>
      <c r="F4" s="141"/>
      <c r="G4" s="141"/>
      <c r="H4" s="141"/>
      <c r="I4" s="62">
        <f>+'Application Summary'!E6</f>
        <v>43101</v>
      </c>
      <c r="L4" s="144"/>
      <c r="P4" s="8"/>
      <c r="Q4" s="8"/>
      <c r="R4" s="8"/>
      <c r="S4" s="8"/>
    </row>
    <row r="5" spans="2:43" ht="13.2" customHeight="1" thickBot="1" x14ac:dyDescent="0.3">
      <c r="B5" s="141" t="s">
        <v>108</v>
      </c>
      <c r="C5" s="141"/>
      <c r="D5" s="141"/>
      <c r="E5" s="141"/>
      <c r="F5" s="141"/>
      <c r="G5" s="141"/>
      <c r="H5" s="141"/>
      <c r="I5" s="139" t="s">
        <v>112</v>
      </c>
      <c r="L5" s="145"/>
      <c r="P5" s="8"/>
      <c r="Q5" s="8"/>
      <c r="R5" s="8"/>
      <c r="S5" s="8"/>
    </row>
    <row r="6" spans="2:43" ht="13.2" customHeight="1" thickBot="1" x14ac:dyDescent="0.3"/>
    <row r="7" spans="2:43" ht="49.95" customHeight="1" thickBot="1" x14ac:dyDescent="0.3">
      <c r="B7" s="4" t="s">
        <v>53</v>
      </c>
      <c r="C7" s="4" t="str">
        <f>+C130</f>
        <v>Homogeneous Group Identifier CAPTURE</v>
      </c>
      <c r="D7" s="4" t="s">
        <v>8</v>
      </c>
      <c r="E7" s="4" t="s">
        <v>182</v>
      </c>
      <c r="F7" s="4" t="s">
        <v>26</v>
      </c>
      <c r="G7" s="4" t="s">
        <v>27</v>
      </c>
      <c r="H7" s="4" t="s">
        <v>25</v>
      </c>
      <c r="I7" s="4" t="s">
        <v>52</v>
      </c>
      <c r="J7" s="9" t="s">
        <v>0</v>
      </c>
      <c r="K7" s="4" t="s">
        <v>70</v>
      </c>
      <c r="L7" s="9" t="s">
        <v>1</v>
      </c>
      <c r="M7" s="9" t="s">
        <v>2</v>
      </c>
      <c r="S7" s="113"/>
    </row>
    <row r="8" spans="2:43" s="12" customFormat="1" ht="13.2" customHeight="1" thickBot="1" x14ac:dyDescent="0.3">
      <c r="B8" s="10"/>
      <c r="C8" s="10"/>
      <c r="D8" s="10"/>
      <c r="E8" s="10"/>
      <c r="F8" s="10"/>
      <c r="G8" s="10"/>
      <c r="H8" s="10"/>
      <c r="I8" s="10"/>
      <c r="J8" s="11"/>
      <c r="K8" s="11"/>
      <c r="L8" s="11"/>
      <c r="M8" s="11"/>
      <c r="N8" s="11"/>
      <c r="O8" s="11"/>
      <c r="P8" s="11"/>
      <c r="Q8" s="11"/>
      <c r="R8" s="11"/>
      <c r="S8" s="11"/>
      <c r="U8" s="2"/>
      <c r="V8" s="2"/>
      <c r="W8" s="2"/>
      <c r="X8" s="2"/>
      <c r="Y8" s="2"/>
      <c r="AA8" s="2"/>
      <c r="AB8" s="2"/>
      <c r="AC8" s="2"/>
      <c r="AD8" s="2"/>
      <c r="AE8" s="2"/>
      <c r="AG8" s="2"/>
      <c r="AH8" s="2"/>
      <c r="AI8" s="2"/>
      <c r="AJ8" s="2"/>
      <c r="AK8" s="2"/>
      <c r="AM8" s="2"/>
      <c r="AN8" s="2"/>
      <c r="AO8" s="2"/>
      <c r="AP8" s="2"/>
      <c r="AQ8" s="2"/>
    </row>
    <row r="9" spans="2:43" s="10" customFormat="1" ht="60" customHeight="1" thickBot="1" x14ac:dyDescent="0.3">
      <c r="B9" s="4" t="s">
        <v>37</v>
      </c>
      <c r="C9" s="4" t="s">
        <v>37</v>
      </c>
      <c r="D9" s="4" t="s">
        <v>37</v>
      </c>
      <c r="E9" s="4" t="s">
        <v>37</v>
      </c>
      <c r="F9" s="4" t="s">
        <v>37</v>
      </c>
      <c r="G9" s="4" t="s">
        <v>37</v>
      </c>
      <c r="H9" s="4" t="s">
        <v>37</v>
      </c>
      <c r="I9" s="4" t="s">
        <v>37</v>
      </c>
      <c r="J9" s="4" t="s">
        <v>39</v>
      </c>
      <c r="K9" s="4" t="s">
        <v>70</v>
      </c>
      <c r="L9" s="4" t="s">
        <v>41</v>
      </c>
      <c r="M9" s="104" t="s">
        <v>2</v>
      </c>
      <c r="N9" s="104" t="s">
        <v>32</v>
      </c>
      <c r="P9" s="4" t="s">
        <v>126</v>
      </c>
      <c r="Q9" s="4" t="s">
        <v>135</v>
      </c>
      <c r="R9" s="105" t="s">
        <v>24</v>
      </c>
      <c r="S9" s="106" t="s">
        <v>144</v>
      </c>
      <c r="U9" s="107" t="s">
        <v>0</v>
      </c>
      <c r="V9" s="4" t="s">
        <v>70</v>
      </c>
      <c r="W9" s="107" t="s">
        <v>1</v>
      </c>
      <c r="X9" s="107" t="s">
        <v>2</v>
      </c>
      <c r="Y9" s="107" t="s">
        <v>23</v>
      </c>
      <c r="AA9" s="107" t="s">
        <v>0</v>
      </c>
      <c r="AB9" s="4" t="s">
        <v>70</v>
      </c>
      <c r="AC9" s="107" t="s">
        <v>1</v>
      </c>
      <c r="AD9" s="107" t="s">
        <v>2</v>
      </c>
      <c r="AE9" s="108" t="s">
        <v>134</v>
      </c>
      <c r="AG9" s="107" t="s">
        <v>0</v>
      </c>
      <c r="AH9" s="4" t="s">
        <v>70</v>
      </c>
      <c r="AI9" s="107" t="s">
        <v>1</v>
      </c>
      <c r="AJ9" s="107" t="s">
        <v>2</v>
      </c>
      <c r="AK9" s="108" t="s">
        <v>134</v>
      </c>
      <c r="AM9" s="107" t="s">
        <v>0</v>
      </c>
      <c r="AN9" s="4" t="s">
        <v>70</v>
      </c>
      <c r="AO9" s="107" t="s">
        <v>1</v>
      </c>
      <c r="AP9" s="107" t="s">
        <v>2</v>
      </c>
      <c r="AQ9" s="107" t="s">
        <v>133</v>
      </c>
    </row>
    <row r="10" spans="2:43" s="10" customFormat="1" ht="13.05" customHeight="1" thickBot="1" x14ac:dyDescent="0.3">
      <c r="B10" s="1" t="s">
        <v>38</v>
      </c>
      <c r="C10" s="1" t="s">
        <v>38</v>
      </c>
      <c r="D10" s="1" t="s">
        <v>38</v>
      </c>
      <c r="E10" s="1" t="s">
        <v>38</v>
      </c>
      <c r="F10" s="1" t="s">
        <v>38</v>
      </c>
      <c r="G10" s="1" t="s">
        <v>38</v>
      </c>
      <c r="H10" s="1" t="s">
        <v>38</v>
      </c>
      <c r="I10" s="1" t="s">
        <v>38</v>
      </c>
      <c r="J10" s="1" t="s">
        <v>40</v>
      </c>
      <c r="K10" s="1" t="s">
        <v>40</v>
      </c>
      <c r="L10" s="1" t="s">
        <v>40</v>
      </c>
      <c r="M10" s="109" t="s">
        <v>42</v>
      </c>
      <c r="N10" s="1" t="s">
        <v>43</v>
      </c>
      <c r="P10" s="110"/>
      <c r="Q10" s="1" t="s">
        <v>40</v>
      </c>
      <c r="R10" s="80"/>
      <c r="S10" s="80"/>
      <c r="U10" s="160" t="s">
        <v>136</v>
      </c>
      <c r="V10" s="161"/>
      <c r="W10" s="161"/>
      <c r="X10" s="161"/>
      <c r="Y10" s="162"/>
      <c r="AA10" s="160" t="s">
        <v>137</v>
      </c>
      <c r="AB10" s="161"/>
      <c r="AC10" s="161"/>
      <c r="AD10" s="161"/>
      <c r="AE10" s="162"/>
      <c r="AG10" s="160" t="s">
        <v>138</v>
      </c>
      <c r="AH10" s="161"/>
      <c r="AI10" s="161"/>
      <c r="AJ10" s="161"/>
      <c r="AK10" s="162"/>
      <c r="AM10" s="160" t="s">
        <v>44</v>
      </c>
      <c r="AN10" s="161"/>
      <c r="AO10" s="161"/>
      <c r="AP10" s="161"/>
      <c r="AQ10" s="162"/>
    </row>
    <row r="11" spans="2:43" ht="13.2" customHeight="1" thickBot="1" x14ac:dyDescent="0.3">
      <c r="F11" s="10"/>
      <c r="G11" s="10"/>
      <c r="H11" s="10"/>
    </row>
    <row r="12" spans="2:43" ht="13.2" customHeight="1" thickBot="1" x14ac:dyDescent="0.3">
      <c r="B12" s="157" t="s">
        <v>116</v>
      </c>
      <c r="C12" s="158"/>
      <c r="D12" s="158"/>
      <c r="E12" s="158"/>
      <c r="F12" s="158"/>
      <c r="G12" s="158"/>
      <c r="H12" s="158"/>
      <c r="I12" s="159"/>
    </row>
    <row r="13" spans="2:43" ht="13.2" customHeight="1" x14ac:dyDescent="0.25">
      <c r="B13" s="39" t="s">
        <v>29</v>
      </c>
      <c r="C13" s="39" t="s">
        <v>29</v>
      </c>
      <c r="D13" s="39" t="s">
        <v>29</v>
      </c>
      <c r="E13" s="39" t="s">
        <v>29</v>
      </c>
      <c r="F13" s="39" t="s">
        <v>29</v>
      </c>
      <c r="G13" s="39" t="s">
        <v>29</v>
      </c>
      <c r="H13" s="39" t="s">
        <v>29</v>
      </c>
      <c r="I13" s="39" t="s">
        <v>29</v>
      </c>
      <c r="J13" s="40">
        <v>0</v>
      </c>
      <c r="K13" s="41">
        <v>0</v>
      </c>
      <c r="L13" s="41">
        <v>0</v>
      </c>
      <c r="M13" s="14">
        <f t="shared" ref="M13:M26" si="0">+J13+L13</f>
        <v>0</v>
      </c>
      <c r="N13" s="15" t="str">
        <f t="shared" ref="N13:N26" si="1">IF(L13&gt;0,"NEGATIVE PROV PLEASE",IF(OR(J13&lt;0,K13&lt;0),"POSITIVE ADV or VAR PLEASE",IF(AND(J13&gt;0,K13=0),"ADV + NO VAR?",IF(AND(K13&gt;0,J13=0),"VAR but NO ADV?",IF(AND(K13&gt;0,L13=0),"VAR + NO PROV?",IF(AND(K13=0,L13&lt;0),"NO VAR but PROV?",IF(-L13&gt;0,IF((-L13/K13)&gt;100%,"PROV &gt; VAR?","END"),"END")))))))</f>
        <v>END</v>
      </c>
      <c r="P13" s="99" t="str">
        <f>IF(AND(L13&lt;0,H13="Select",N13="END"),"Select Stage",IF(H13=H$132,"12-m ECL",IF(H13="Select","END","LECL % CAPTURE &gt;&gt;&gt;")))</f>
        <v>END</v>
      </c>
      <c r="Q13" s="70">
        <v>0</v>
      </c>
      <c r="R13" s="65" t="str">
        <f t="shared" ref="R13:R44" si="2">IF(AND(K13=0,L13=0),"END",IF(OR(N13=N$131,N13=N$132,N13=N$133,N13=N$134,N13=N$135,N13=N$136,N13=N$137,N13=N$138),"RESOLVE FLAG",IF(AND(K13&gt;0,L13&lt;0),(-L13/K13),0)))</f>
        <v>END</v>
      </c>
      <c r="S13" s="56" t="str">
        <f>IFERROR(IF(P13="Select Stage","Select Stage",IF(P13="END","END",IF(P13="12-m ECL",R13*0.25,IF(P13="LECL % CAPTURE &gt;&gt;&gt;",IF(Q13&gt;40%,R13*Q13,+R13*40%))))),"END")</f>
        <v>END</v>
      </c>
      <c r="U13" s="16">
        <f t="shared" ref="U13:U44" si="3">IF($H13=$H$132,$J13,0)</f>
        <v>0</v>
      </c>
      <c r="V13" s="14">
        <f t="shared" ref="V13:V44" si="4">IF($H13=$H$132,$K13,0)</f>
        <v>0</v>
      </c>
      <c r="W13" s="14">
        <f t="shared" ref="W13:W44" si="5">IF($H13=$H$132,$L13,0)</f>
        <v>0</v>
      </c>
      <c r="X13" s="14">
        <f t="shared" ref="X13:X26" si="6">+U13+W13</f>
        <v>0</v>
      </c>
      <c r="Y13" s="17">
        <f>IFERROR(ROUND(IF(W13&lt;0,+$L13*($S13/$R13),0),0),0)</f>
        <v>0</v>
      </c>
      <c r="AA13" s="16">
        <f t="shared" ref="AA13:AA44" si="7">IF($H13=$H$133,$J13,0)</f>
        <v>0</v>
      </c>
      <c r="AB13" s="14">
        <f t="shared" ref="AB13:AB44" si="8">IF($H13=$H$133,$K13,0)</f>
        <v>0</v>
      </c>
      <c r="AC13" s="14">
        <f t="shared" ref="AC13:AC44" si="9">IF($H13=$H$133,$L13,0)</f>
        <v>0</v>
      </c>
      <c r="AD13" s="14">
        <f t="shared" ref="AD13:AD26" si="10">+AA13+AC13</f>
        <v>0</v>
      </c>
      <c r="AE13" s="17">
        <f>IFERROR(ROUND(IF(AC13&lt;0,+$L13*($S13/$R13),0),0),0)</f>
        <v>0</v>
      </c>
      <c r="AG13" s="16">
        <f t="shared" ref="AG13:AG44" si="11">IF($H13=$H$134,$J13,0)</f>
        <v>0</v>
      </c>
      <c r="AH13" s="14">
        <f t="shared" ref="AH13:AH44" si="12">IF($H13=$H$134,$K13,0)</f>
        <v>0</v>
      </c>
      <c r="AI13" s="14">
        <f t="shared" ref="AI13:AI44" si="13">IF($H13=$H$134,$L13,0)</f>
        <v>0</v>
      </c>
      <c r="AJ13" s="14">
        <f t="shared" ref="AJ13:AJ26" si="14">+AG13+AI13</f>
        <v>0</v>
      </c>
      <c r="AK13" s="17">
        <f>IFERROR(ROUND(IF(AI13&lt;0,+$L13*($S13/$R13),0),0),0)</f>
        <v>0</v>
      </c>
      <c r="AM13" s="16">
        <f t="shared" ref="AM13:AM26" si="15">+U13+AA13+AG13</f>
        <v>0</v>
      </c>
      <c r="AN13" s="14">
        <f t="shared" ref="AN13:AN26" si="16">+V13+AB13+AH13</f>
        <v>0</v>
      </c>
      <c r="AO13" s="14">
        <f t="shared" ref="AO13:AO26" si="17">+W13+AC13+AI13</f>
        <v>0</v>
      </c>
      <c r="AP13" s="14">
        <f t="shared" ref="AP13:AP26" si="18">+AM13+AO13</f>
        <v>0</v>
      </c>
      <c r="AQ13" s="17">
        <f t="shared" ref="AQ13:AQ26" si="19">+Y13+AE13+AK13</f>
        <v>0</v>
      </c>
    </row>
    <row r="14" spans="2:43" ht="13.2" customHeight="1" x14ac:dyDescent="0.25">
      <c r="B14" s="39" t="s">
        <v>29</v>
      </c>
      <c r="C14" s="39" t="s">
        <v>29</v>
      </c>
      <c r="D14" s="39" t="s">
        <v>29</v>
      </c>
      <c r="E14" s="39" t="s">
        <v>29</v>
      </c>
      <c r="F14" s="39" t="s">
        <v>29</v>
      </c>
      <c r="G14" s="39" t="s">
        <v>29</v>
      </c>
      <c r="H14" s="39" t="s">
        <v>29</v>
      </c>
      <c r="I14" s="39" t="s">
        <v>29</v>
      </c>
      <c r="J14" s="42">
        <v>0</v>
      </c>
      <c r="K14" s="43">
        <v>0</v>
      </c>
      <c r="L14" s="43">
        <v>0</v>
      </c>
      <c r="M14" s="18">
        <f t="shared" si="0"/>
        <v>0</v>
      </c>
      <c r="N14" s="19" t="str">
        <f t="shared" si="1"/>
        <v>END</v>
      </c>
      <c r="P14" s="100" t="str">
        <f t="shared" ref="P14:P77" si="20">IF(AND(L14&lt;0,H14="Select",N14="END"),"Select Stage",IF(H14=H$132,"12-m ECL",IF(H14="Select","END","LECL % CAPTURE &gt;&gt;&gt;")))</f>
        <v>END</v>
      </c>
      <c r="Q14" s="64">
        <v>0</v>
      </c>
      <c r="R14" s="63" t="str">
        <f t="shared" si="2"/>
        <v>END</v>
      </c>
      <c r="S14" s="57" t="str">
        <f t="shared" ref="S14:S77" si="21">IFERROR(IF(P14="Select Stage","Select Stage",IF(P14="END","END",IF(P14="12-m ECL",R14*0.25,IF(P14="LECL % CAPTURE &gt;&gt;&gt;",IF(Q14&gt;40%,R14*Q14,+R14*40%))))),"END")</f>
        <v>END</v>
      </c>
      <c r="U14" s="20">
        <f t="shared" si="3"/>
        <v>0</v>
      </c>
      <c r="V14" s="18">
        <f t="shared" si="4"/>
        <v>0</v>
      </c>
      <c r="W14" s="18">
        <f t="shared" si="5"/>
        <v>0</v>
      </c>
      <c r="X14" s="18">
        <f t="shared" si="6"/>
        <v>0</v>
      </c>
      <c r="Y14" s="21">
        <f t="shared" ref="Y14:Y77" si="22">IFERROR(ROUND(IF(W14&lt;0,+$L14*($S14/$R14),0),0),0)</f>
        <v>0</v>
      </c>
      <c r="AA14" s="20">
        <f t="shared" si="7"/>
        <v>0</v>
      </c>
      <c r="AB14" s="18">
        <f t="shared" si="8"/>
        <v>0</v>
      </c>
      <c r="AC14" s="18">
        <f t="shared" si="9"/>
        <v>0</v>
      </c>
      <c r="AD14" s="18">
        <f t="shared" si="10"/>
        <v>0</v>
      </c>
      <c r="AE14" s="21">
        <f t="shared" ref="AE14:AE77" si="23">IFERROR(ROUND(IF(AC14&lt;0,+$L14*($S14/$R14),0),0),0)</f>
        <v>0</v>
      </c>
      <c r="AG14" s="20">
        <f t="shared" si="11"/>
        <v>0</v>
      </c>
      <c r="AH14" s="18">
        <f t="shared" si="12"/>
        <v>0</v>
      </c>
      <c r="AI14" s="18">
        <f t="shared" si="13"/>
        <v>0</v>
      </c>
      <c r="AJ14" s="18">
        <f t="shared" si="14"/>
        <v>0</v>
      </c>
      <c r="AK14" s="21">
        <f t="shared" ref="AK14:AK77" si="24">IFERROR(ROUND(IF(AI14&lt;0,+$L14*($S14/$R14),0),0),0)</f>
        <v>0</v>
      </c>
      <c r="AM14" s="20">
        <f t="shared" si="15"/>
        <v>0</v>
      </c>
      <c r="AN14" s="18">
        <f t="shared" si="16"/>
        <v>0</v>
      </c>
      <c r="AO14" s="18">
        <f t="shared" si="17"/>
        <v>0</v>
      </c>
      <c r="AP14" s="18">
        <f t="shared" si="18"/>
        <v>0</v>
      </c>
      <c r="AQ14" s="21">
        <f t="shared" si="19"/>
        <v>0</v>
      </c>
    </row>
    <row r="15" spans="2:43" ht="13.2" customHeight="1" x14ac:dyDescent="0.25">
      <c r="B15" s="39" t="s">
        <v>29</v>
      </c>
      <c r="C15" s="39" t="s">
        <v>29</v>
      </c>
      <c r="D15" s="39" t="s">
        <v>29</v>
      </c>
      <c r="E15" s="39" t="s">
        <v>29</v>
      </c>
      <c r="F15" s="39" t="s">
        <v>29</v>
      </c>
      <c r="G15" s="39" t="s">
        <v>29</v>
      </c>
      <c r="H15" s="39" t="s">
        <v>29</v>
      </c>
      <c r="I15" s="39" t="s">
        <v>29</v>
      </c>
      <c r="J15" s="42">
        <v>0</v>
      </c>
      <c r="K15" s="43">
        <v>0</v>
      </c>
      <c r="L15" s="43">
        <v>0</v>
      </c>
      <c r="M15" s="18">
        <f t="shared" si="0"/>
        <v>0</v>
      </c>
      <c r="N15" s="19" t="str">
        <f t="shared" si="1"/>
        <v>END</v>
      </c>
      <c r="P15" s="100" t="str">
        <f t="shared" si="20"/>
        <v>END</v>
      </c>
      <c r="Q15" s="64">
        <v>0</v>
      </c>
      <c r="R15" s="63" t="str">
        <f t="shared" si="2"/>
        <v>END</v>
      </c>
      <c r="S15" s="57" t="str">
        <f t="shared" si="21"/>
        <v>END</v>
      </c>
      <c r="U15" s="20">
        <f t="shared" si="3"/>
        <v>0</v>
      </c>
      <c r="V15" s="18">
        <f t="shared" si="4"/>
        <v>0</v>
      </c>
      <c r="W15" s="18">
        <f t="shared" si="5"/>
        <v>0</v>
      </c>
      <c r="X15" s="18">
        <f t="shared" si="6"/>
        <v>0</v>
      </c>
      <c r="Y15" s="21">
        <f t="shared" si="22"/>
        <v>0</v>
      </c>
      <c r="AA15" s="20">
        <f t="shared" si="7"/>
        <v>0</v>
      </c>
      <c r="AB15" s="18">
        <f t="shared" si="8"/>
        <v>0</v>
      </c>
      <c r="AC15" s="18">
        <f t="shared" si="9"/>
        <v>0</v>
      </c>
      <c r="AD15" s="18">
        <f t="shared" si="10"/>
        <v>0</v>
      </c>
      <c r="AE15" s="21">
        <f t="shared" si="23"/>
        <v>0</v>
      </c>
      <c r="AG15" s="20">
        <f t="shared" si="11"/>
        <v>0</v>
      </c>
      <c r="AH15" s="18">
        <f t="shared" si="12"/>
        <v>0</v>
      </c>
      <c r="AI15" s="18">
        <f t="shared" si="13"/>
        <v>0</v>
      </c>
      <c r="AJ15" s="18">
        <f t="shared" si="14"/>
        <v>0</v>
      </c>
      <c r="AK15" s="21">
        <f t="shared" si="24"/>
        <v>0</v>
      </c>
      <c r="AM15" s="20">
        <f t="shared" si="15"/>
        <v>0</v>
      </c>
      <c r="AN15" s="18">
        <f t="shared" si="16"/>
        <v>0</v>
      </c>
      <c r="AO15" s="18">
        <f t="shared" si="17"/>
        <v>0</v>
      </c>
      <c r="AP15" s="18">
        <f t="shared" si="18"/>
        <v>0</v>
      </c>
      <c r="AQ15" s="21">
        <f t="shared" si="19"/>
        <v>0</v>
      </c>
    </row>
    <row r="16" spans="2:43" ht="13.2" customHeight="1" x14ac:dyDescent="0.25">
      <c r="B16" s="39" t="s">
        <v>29</v>
      </c>
      <c r="C16" s="39" t="s">
        <v>29</v>
      </c>
      <c r="D16" s="39" t="s">
        <v>29</v>
      </c>
      <c r="E16" s="39" t="s">
        <v>29</v>
      </c>
      <c r="F16" s="39" t="s">
        <v>29</v>
      </c>
      <c r="G16" s="39" t="s">
        <v>29</v>
      </c>
      <c r="H16" s="39" t="s">
        <v>29</v>
      </c>
      <c r="I16" s="39" t="s">
        <v>29</v>
      </c>
      <c r="J16" s="42">
        <v>0</v>
      </c>
      <c r="K16" s="43">
        <v>0</v>
      </c>
      <c r="L16" s="43">
        <v>0</v>
      </c>
      <c r="M16" s="18">
        <f t="shared" si="0"/>
        <v>0</v>
      </c>
      <c r="N16" s="19" t="str">
        <f t="shared" si="1"/>
        <v>END</v>
      </c>
      <c r="P16" s="100" t="str">
        <f t="shared" si="20"/>
        <v>END</v>
      </c>
      <c r="Q16" s="64">
        <v>0</v>
      </c>
      <c r="R16" s="63" t="str">
        <f t="shared" si="2"/>
        <v>END</v>
      </c>
      <c r="S16" s="57" t="str">
        <f>IFERROR(IF(P16="Select Stage","Select Stage",IF(P16="END","END",IF(P16="12-m ECL",R16*0.25,IF(P16="LECL % CAPTURE &gt;&gt;&gt;",IF(Q16&gt;40%,R16*Q16,+R16*40%))))),"END")</f>
        <v>END</v>
      </c>
      <c r="U16" s="20">
        <f t="shared" si="3"/>
        <v>0</v>
      </c>
      <c r="V16" s="18">
        <f t="shared" si="4"/>
        <v>0</v>
      </c>
      <c r="W16" s="18">
        <f t="shared" si="5"/>
        <v>0</v>
      </c>
      <c r="X16" s="18">
        <f t="shared" si="6"/>
        <v>0</v>
      </c>
      <c r="Y16" s="21">
        <f t="shared" si="22"/>
        <v>0</v>
      </c>
      <c r="AA16" s="20">
        <f t="shared" si="7"/>
        <v>0</v>
      </c>
      <c r="AB16" s="18">
        <f t="shared" si="8"/>
        <v>0</v>
      </c>
      <c r="AC16" s="18">
        <f t="shared" si="9"/>
        <v>0</v>
      </c>
      <c r="AD16" s="18">
        <f t="shared" si="10"/>
        <v>0</v>
      </c>
      <c r="AE16" s="21">
        <f t="shared" si="23"/>
        <v>0</v>
      </c>
      <c r="AG16" s="20">
        <f t="shared" si="11"/>
        <v>0</v>
      </c>
      <c r="AH16" s="18">
        <f t="shared" si="12"/>
        <v>0</v>
      </c>
      <c r="AI16" s="18">
        <f t="shared" si="13"/>
        <v>0</v>
      </c>
      <c r="AJ16" s="18">
        <f t="shared" si="14"/>
        <v>0</v>
      </c>
      <c r="AK16" s="21">
        <f t="shared" si="24"/>
        <v>0</v>
      </c>
      <c r="AM16" s="20">
        <f t="shared" si="15"/>
        <v>0</v>
      </c>
      <c r="AN16" s="18">
        <f t="shared" si="16"/>
        <v>0</v>
      </c>
      <c r="AO16" s="18">
        <f t="shared" si="17"/>
        <v>0</v>
      </c>
      <c r="AP16" s="18">
        <f t="shared" si="18"/>
        <v>0</v>
      </c>
      <c r="AQ16" s="21">
        <f t="shared" si="19"/>
        <v>0</v>
      </c>
    </row>
    <row r="17" spans="2:43" ht="13.2" customHeight="1" x14ac:dyDescent="0.25">
      <c r="B17" s="39" t="s">
        <v>29</v>
      </c>
      <c r="C17" s="39" t="s">
        <v>29</v>
      </c>
      <c r="D17" s="39" t="s">
        <v>29</v>
      </c>
      <c r="E17" s="39" t="s">
        <v>29</v>
      </c>
      <c r="F17" s="39" t="s">
        <v>29</v>
      </c>
      <c r="G17" s="39" t="s">
        <v>29</v>
      </c>
      <c r="H17" s="39" t="s">
        <v>29</v>
      </c>
      <c r="I17" s="39" t="s">
        <v>29</v>
      </c>
      <c r="J17" s="42">
        <v>0</v>
      </c>
      <c r="K17" s="43">
        <v>0</v>
      </c>
      <c r="L17" s="43">
        <v>0</v>
      </c>
      <c r="M17" s="18">
        <f t="shared" si="0"/>
        <v>0</v>
      </c>
      <c r="N17" s="19" t="str">
        <f t="shared" si="1"/>
        <v>END</v>
      </c>
      <c r="P17" s="100" t="str">
        <f t="shared" si="20"/>
        <v>END</v>
      </c>
      <c r="Q17" s="64">
        <v>0</v>
      </c>
      <c r="R17" s="63" t="str">
        <f t="shared" si="2"/>
        <v>END</v>
      </c>
      <c r="S17" s="57" t="str">
        <f t="shared" si="21"/>
        <v>END</v>
      </c>
      <c r="U17" s="20">
        <f t="shared" si="3"/>
        <v>0</v>
      </c>
      <c r="V17" s="18">
        <f t="shared" si="4"/>
        <v>0</v>
      </c>
      <c r="W17" s="18">
        <f t="shared" si="5"/>
        <v>0</v>
      </c>
      <c r="X17" s="18">
        <f t="shared" si="6"/>
        <v>0</v>
      </c>
      <c r="Y17" s="21">
        <f t="shared" si="22"/>
        <v>0</v>
      </c>
      <c r="AA17" s="20">
        <f t="shared" si="7"/>
        <v>0</v>
      </c>
      <c r="AB17" s="18">
        <f t="shared" si="8"/>
        <v>0</v>
      </c>
      <c r="AC17" s="18">
        <f t="shared" si="9"/>
        <v>0</v>
      </c>
      <c r="AD17" s="18">
        <f t="shared" si="10"/>
        <v>0</v>
      </c>
      <c r="AE17" s="21">
        <f>IFERROR(ROUND(IF(AC17&lt;0,+$L17*($S17/$R17),0),0),0)</f>
        <v>0</v>
      </c>
      <c r="AG17" s="20">
        <f t="shared" si="11"/>
        <v>0</v>
      </c>
      <c r="AH17" s="18">
        <f t="shared" si="12"/>
        <v>0</v>
      </c>
      <c r="AI17" s="18">
        <f t="shared" si="13"/>
        <v>0</v>
      </c>
      <c r="AJ17" s="18">
        <f t="shared" si="14"/>
        <v>0</v>
      </c>
      <c r="AK17" s="21">
        <f t="shared" si="24"/>
        <v>0</v>
      </c>
      <c r="AM17" s="20">
        <f t="shared" si="15"/>
        <v>0</v>
      </c>
      <c r="AN17" s="18">
        <f t="shared" si="16"/>
        <v>0</v>
      </c>
      <c r="AO17" s="18">
        <f t="shared" si="17"/>
        <v>0</v>
      </c>
      <c r="AP17" s="18">
        <f t="shared" si="18"/>
        <v>0</v>
      </c>
      <c r="AQ17" s="21">
        <f t="shared" si="19"/>
        <v>0</v>
      </c>
    </row>
    <row r="18" spans="2:43" ht="13.2" customHeight="1" x14ac:dyDescent="0.25">
      <c r="B18" s="39" t="s">
        <v>29</v>
      </c>
      <c r="C18" s="39" t="s">
        <v>29</v>
      </c>
      <c r="D18" s="39" t="s">
        <v>29</v>
      </c>
      <c r="E18" s="39" t="s">
        <v>29</v>
      </c>
      <c r="F18" s="39" t="s">
        <v>29</v>
      </c>
      <c r="G18" s="39" t="s">
        <v>29</v>
      </c>
      <c r="H18" s="39" t="s">
        <v>29</v>
      </c>
      <c r="I18" s="39" t="s">
        <v>29</v>
      </c>
      <c r="J18" s="42">
        <v>0</v>
      </c>
      <c r="K18" s="43">
        <v>0</v>
      </c>
      <c r="L18" s="43">
        <v>0</v>
      </c>
      <c r="M18" s="18">
        <f t="shared" si="0"/>
        <v>0</v>
      </c>
      <c r="N18" s="19" t="str">
        <f t="shared" si="1"/>
        <v>END</v>
      </c>
      <c r="P18" s="100" t="str">
        <f t="shared" si="20"/>
        <v>END</v>
      </c>
      <c r="Q18" s="64">
        <v>0</v>
      </c>
      <c r="R18" s="63" t="str">
        <f t="shared" si="2"/>
        <v>END</v>
      </c>
      <c r="S18" s="57" t="str">
        <f t="shared" si="21"/>
        <v>END</v>
      </c>
      <c r="U18" s="20">
        <f t="shared" si="3"/>
        <v>0</v>
      </c>
      <c r="V18" s="18">
        <f t="shared" si="4"/>
        <v>0</v>
      </c>
      <c r="W18" s="18">
        <f t="shared" si="5"/>
        <v>0</v>
      </c>
      <c r="X18" s="18">
        <f t="shared" si="6"/>
        <v>0</v>
      </c>
      <c r="Y18" s="21">
        <f t="shared" si="22"/>
        <v>0</v>
      </c>
      <c r="AA18" s="20">
        <f t="shared" si="7"/>
        <v>0</v>
      </c>
      <c r="AB18" s="18">
        <f t="shared" si="8"/>
        <v>0</v>
      </c>
      <c r="AC18" s="18">
        <f t="shared" si="9"/>
        <v>0</v>
      </c>
      <c r="AD18" s="18">
        <f t="shared" si="10"/>
        <v>0</v>
      </c>
      <c r="AE18" s="21">
        <f t="shared" si="23"/>
        <v>0</v>
      </c>
      <c r="AG18" s="20">
        <f t="shared" si="11"/>
        <v>0</v>
      </c>
      <c r="AH18" s="18">
        <f t="shared" si="12"/>
        <v>0</v>
      </c>
      <c r="AI18" s="18">
        <f t="shared" si="13"/>
        <v>0</v>
      </c>
      <c r="AJ18" s="18">
        <f t="shared" si="14"/>
        <v>0</v>
      </c>
      <c r="AK18" s="21">
        <f t="shared" si="24"/>
        <v>0</v>
      </c>
      <c r="AM18" s="20">
        <f t="shared" si="15"/>
        <v>0</v>
      </c>
      <c r="AN18" s="18">
        <f t="shared" si="16"/>
        <v>0</v>
      </c>
      <c r="AO18" s="18">
        <f t="shared" si="17"/>
        <v>0</v>
      </c>
      <c r="AP18" s="18">
        <f t="shared" si="18"/>
        <v>0</v>
      </c>
      <c r="AQ18" s="21">
        <f t="shared" si="19"/>
        <v>0</v>
      </c>
    </row>
    <row r="19" spans="2:43" ht="13.2" customHeight="1" x14ac:dyDescent="0.25">
      <c r="B19" s="39" t="s">
        <v>29</v>
      </c>
      <c r="C19" s="39" t="s">
        <v>29</v>
      </c>
      <c r="D19" s="39" t="s">
        <v>29</v>
      </c>
      <c r="E19" s="39" t="s">
        <v>29</v>
      </c>
      <c r="F19" s="39" t="s">
        <v>29</v>
      </c>
      <c r="G19" s="39" t="s">
        <v>29</v>
      </c>
      <c r="H19" s="39" t="s">
        <v>29</v>
      </c>
      <c r="I19" s="39" t="s">
        <v>29</v>
      </c>
      <c r="J19" s="42">
        <v>0</v>
      </c>
      <c r="K19" s="43">
        <v>0</v>
      </c>
      <c r="L19" s="43">
        <v>0</v>
      </c>
      <c r="M19" s="18">
        <f t="shared" si="0"/>
        <v>0</v>
      </c>
      <c r="N19" s="19" t="str">
        <f t="shared" si="1"/>
        <v>END</v>
      </c>
      <c r="P19" s="100" t="str">
        <f t="shared" si="20"/>
        <v>END</v>
      </c>
      <c r="Q19" s="64">
        <v>0</v>
      </c>
      <c r="R19" s="63" t="str">
        <f t="shared" si="2"/>
        <v>END</v>
      </c>
      <c r="S19" s="57" t="str">
        <f t="shared" si="21"/>
        <v>END</v>
      </c>
      <c r="U19" s="20">
        <f t="shared" si="3"/>
        <v>0</v>
      </c>
      <c r="V19" s="18">
        <f t="shared" si="4"/>
        <v>0</v>
      </c>
      <c r="W19" s="18">
        <f t="shared" si="5"/>
        <v>0</v>
      </c>
      <c r="X19" s="18">
        <f t="shared" si="6"/>
        <v>0</v>
      </c>
      <c r="Y19" s="21">
        <f t="shared" si="22"/>
        <v>0</v>
      </c>
      <c r="AA19" s="20">
        <f t="shared" si="7"/>
        <v>0</v>
      </c>
      <c r="AB19" s="18">
        <f t="shared" si="8"/>
        <v>0</v>
      </c>
      <c r="AC19" s="18">
        <f t="shared" si="9"/>
        <v>0</v>
      </c>
      <c r="AD19" s="18">
        <f t="shared" si="10"/>
        <v>0</v>
      </c>
      <c r="AE19" s="21">
        <f t="shared" si="23"/>
        <v>0</v>
      </c>
      <c r="AG19" s="20">
        <f t="shared" si="11"/>
        <v>0</v>
      </c>
      <c r="AH19" s="18">
        <f t="shared" si="12"/>
        <v>0</v>
      </c>
      <c r="AI19" s="18">
        <f t="shared" si="13"/>
        <v>0</v>
      </c>
      <c r="AJ19" s="18">
        <f t="shared" si="14"/>
        <v>0</v>
      </c>
      <c r="AK19" s="21">
        <f t="shared" si="24"/>
        <v>0</v>
      </c>
      <c r="AM19" s="20">
        <f t="shared" si="15"/>
        <v>0</v>
      </c>
      <c r="AN19" s="18">
        <f t="shared" si="16"/>
        <v>0</v>
      </c>
      <c r="AO19" s="18">
        <f t="shared" si="17"/>
        <v>0</v>
      </c>
      <c r="AP19" s="18">
        <f t="shared" si="18"/>
        <v>0</v>
      </c>
      <c r="AQ19" s="21">
        <f t="shared" si="19"/>
        <v>0</v>
      </c>
    </row>
    <row r="20" spans="2:43" ht="13.2" customHeight="1" x14ac:dyDescent="0.25">
      <c r="B20" s="39" t="s">
        <v>29</v>
      </c>
      <c r="C20" s="39" t="s">
        <v>29</v>
      </c>
      <c r="D20" s="39" t="s">
        <v>29</v>
      </c>
      <c r="E20" s="39" t="s">
        <v>29</v>
      </c>
      <c r="F20" s="39" t="s">
        <v>29</v>
      </c>
      <c r="G20" s="39" t="s">
        <v>29</v>
      </c>
      <c r="H20" s="39" t="s">
        <v>29</v>
      </c>
      <c r="I20" s="39" t="s">
        <v>29</v>
      </c>
      <c r="J20" s="42">
        <v>0</v>
      </c>
      <c r="K20" s="43">
        <v>0</v>
      </c>
      <c r="L20" s="43">
        <v>0</v>
      </c>
      <c r="M20" s="18">
        <f t="shared" si="0"/>
        <v>0</v>
      </c>
      <c r="N20" s="19" t="str">
        <f t="shared" si="1"/>
        <v>END</v>
      </c>
      <c r="P20" s="100" t="str">
        <f t="shared" si="20"/>
        <v>END</v>
      </c>
      <c r="Q20" s="64">
        <v>0</v>
      </c>
      <c r="R20" s="63" t="str">
        <f t="shared" si="2"/>
        <v>END</v>
      </c>
      <c r="S20" s="57" t="str">
        <f t="shared" si="21"/>
        <v>END</v>
      </c>
      <c r="U20" s="20">
        <f t="shared" si="3"/>
        <v>0</v>
      </c>
      <c r="V20" s="18">
        <f t="shared" si="4"/>
        <v>0</v>
      </c>
      <c r="W20" s="18">
        <f t="shared" si="5"/>
        <v>0</v>
      </c>
      <c r="X20" s="18">
        <f t="shared" si="6"/>
        <v>0</v>
      </c>
      <c r="Y20" s="21">
        <f t="shared" si="22"/>
        <v>0</v>
      </c>
      <c r="AA20" s="20">
        <f t="shared" si="7"/>
        <v>0</v>
      </c>
      <c r="AB20" s="18">
        <f t="shared" si="8"/>
        <v>0</v>
      </c>
      <c r="AC20" s="18">
        <f t="shared" si="9"/>
        <v>0</v>
      </c>
      <c r="AD20" s="18">
        <f t="shared" si="10"/>
        <v>0</v>
      </c>
      <c r="AE20" s="21">
        <f t="shared" si="23"/>
        <v>0</v>
      </c>
      <c r="AG20" s="20">
        <f t="shared" si="11"/>
        <v>0</v>
      </c>
      <c r="AH20" s="18">
        <f t="shared" si="12"/>
        <v>0</v>
      </c>
      <c r="AI20" s="18">
        <f t="shared" si="13"/>
        <v>0</v>
      </c>
      <c r="AJ20" s="18">
        <f t="shared" si="14"/>
        <v>0</v>
      </c>
      <c r="AK20" s="21">
        <f t="shared" si="24"/>
        <v>0</v>
      </c>
      <c r="AM20" s="20">
        <f t="shared" si="15"/>
        <v>0</v>
      </c>
      <c r="AN20" s="18">
        <f t="shared" si="16"/>
        <v>0</v>
      </c>
      <c r="AO20" s="18">
        <f t="shared" si="17"/>
        <v>0</v>
      </c>
      <c r="AP20" s="18">
        <f t="shared" si="18"/>
        <v>0</v>
      </c>
      <c r="AQ20" s="21">
        <f t="shared" si="19"/>
        <v>0</v>
      </c>
    </row>
    <row r="21" spans="2:43" ht="13.2" customHeight="1" x14ac:dyDescent="0.25">
      <c r="B21" s="39" t="s">
        <v>29</v>
      </c>
      <c r="C21" s="39" t="s">
        <v>29</v>
      </c>
      <c r="D21" s="39" t="s">
        <v>29</v>
      </c>
      <c r="E21" s="39" t="s">
        <v>29</v>
      </c>
      <c r="F21" s="39" t="s">
        <v>29</v>
      </c>
      <c r="G21" s="39" t="s">
        <v>29</v>
      </c>
      <c r="H21" s="39" t="s">
        <v>29</v>
      </c>
      <c r="I21" s="39" t="s">
        <v>29</v>
      </c>
      <c r="J21" s="42">
        <v>0</v>
      </c>
      <c r="K21" s="43">
        <v>0</v>
      </c>
      <c r="L21" s="43">
        <v>0</v>
      </c>
      <c r="M21" s="18">
        <f t="shared" si="0"/>
        <v>0</v>
      </c>
      <c r="N21" s="19" t="str">
        <f t="shared" si="1"/>
        <v>END</v>
      </c>
      <c r="P21" s="100" t="str">
        <f t="shared" si="20"/>
        <v>END</v>
      </c>
      <c r="Q21" s="64">
        <v>0</v>
      </c>
      <c r="R21" s="63" t="str">
        <f t="shared" si="2"/>
        <v>END</v>
      </c>
      <c r="S21" s="57" t="str">
        <f t="shared" si="21"/>
        <v>END</v>
      </c>
      <c r="U21" s="20">
        <f t="shared" si="3"/>
        <v>0</v>
      </c>
      <c r="V21" s="18">
        <f t="shared" si="4"/>
        <v>0</v>
      </c>
      <c r="W21" s="18">
        <f t="shared" si="5"/>
        <v>0</v>
      </c>
      <c r="X21" s="18">
        <f t="shared" si="6"/>
        <v>0</v>
      </c>
      <c r="Y21" s="21">
        <f t="shared" si="22"/>
        <v>0</v>
      </c>
      <c r="AA21" s="20">
        <f t="shared" si="7"/>
        <v>0</v>
      </c>
      <c r="AB21" s="18">
        <f t="shared" si="8"/>
        <v>0</v>
      </c>
      <c r="AC21" s="18">
        <f t="shared" si="9"/>
        <v>0</v>
      </c>
      <c r="AD21" s="18">
        <f t="shared" si="10"/>
        <v>0</v>
      </c>
      <c r="AE21" s="21">
        <f t="shared" si="23"/>
        <v>0</v>
      </c>
      <c r="AG21" s="20">
        <f t="shared" si="11"/>
        <v>0</v>
      </c>
      <c r="AH21" s="18">
        <f t="shared" si="12"/>
        <v>0</v>
      </c>
      <c r="AI21" s="18">
        <f t="shared" si="13"/>
        <v>0</v>
      </c>
      <c r="AJ21" s="18">
        <f t="shared" si="14"/>
        <v>0</v>
      </c>
      <c r="AK21" s="21">
        <f t="shared" si="24"/>
        <v>0</v>
      </c>
      <c r="AM21" s="20">
        <f t="shared" si="15"/>
        <v>0</v>
      </c>
      <c r="AN21" s="18">
        <f t="shared" si="16"/>
        <v>0</v>
      </c>
      <c r="AO21" s="18">
        <f t="shared" si="17"/>
        <v>0</v>
      </c>
      <c r="AP21" s="18">
        <f t="shared" si="18"/>
        <v>0</v>
      </c>
      <c r="AQ21" s="21">
        <f t="shared" si="19"/>
        <v>0</v>
      </c>
    </row>
    <row r="22" spans="2:43" ht="13.2" customHeight="1" x14ac:dyDescent="0.25">
      <c r="B22" s="39" t="s">
        <v>29</v>
      </c>
      <c r="C22" s="39" t="s">
        <v>29</v>
      </c>
      <c r="D22" s="39" t="s">
        <v>29</v>
      </c>
      <c r="E22" s="39" t="s">
        <v>29</v>
      </c>
      <c r="F22" s="39" t="s">
        <v>29</v>
      </c>
      <c r="G22" s="39" t="s">
        <v>29</v>
      </c>
      <c r="H22" s="39" t="s">
        <v>29</v>
      </c>
      <c r="I22" s="39" t="s">
        <v>29</v>
      </c>
      <c r="J22" s="42">
        <v>0</v>
      </c>
      <c r="K22" s="43">
        <v>0</v>
      </c>
      <c r="L22" s="43">
        <v>0</v>
      </c>
      <c r="M22" s="18">
        <f t="shared" si="0"/>
        <v>0</v>
      </c>
      <c r="N22" s="19" t="str">
        <f t="shared" si="1"/>
        <v>END</v>
      </c>
      <c r="P22" s="100" t="str">
        <f t="shared" si="20"/>
        <v>END</v>
      </c>
      <c r="Q22" s="64">
        <v>0</v>
      </c>
      <c r="R22" s="63" t="str">
        <f t="shared" si="2"/>
        <v>END</v>
      </c>
      <c r="S22" s="57" t="str">
        <f t="shared" si="21"/>
        <v>END</v>
      </c>
      <c r="U22" s="20">
        <f t="shared" si="3"/>
        <v>0</v>
      </c>
      <c r="V22" s="18">
        <f t="shared" si="4"/>
        <v>0</v>
      </c>
      <c r="W22" s="18">
        <f t="shared" si="5"/>
        <v>0</v>
      </c>
      <c r="X22" s="18">
        <f t="shared" si="6"/>
        <v>0</v>
      </c>
      <c r="Y22" s="21">
        <f t="shared" si="22"/>
        <v>0</v>
      </c>
      <c r="AA22" s="20">
        <f t="shared" si="7"/>
        <v>0</v>
      </c>
      <c r="AB22" s="18">
        <f t="shared" si="8"/>
        <v>0</v>
      </c>
      <c r="AC22" s="18">
        <f t="shared" si="9"/>
        <v>0</v>
      </c>
      <c r="AD22" s="18">
        <f t="shared" si="10"/>
        <v>0</v>
      </c>
      <c r="AE22" s="21">
        <f t="shared" si="23"/>
        <v>0</v>
      </c>
      <c r="AG22" s="20">
        <f t="shared" si="11"/>
        <v>0</v>
      </c>
      <c r="AH22" s="18">
        <f t="shared" si="12"/>
        <v>0</v>
      </c>
      <c r="AI22" s="18">
        <f t="shared" si="13"/>
        <v>0</v>
      </c>
      <c r="AJ22" s="18">
        <f t="shared" si="14"/>
        <v>0</v>
      </c>
      <c r="AK22" s="21">
        <f t="shared" si="24"/>
        <v>0</v>
      </c>
      <c r="AM22" s="20">
        <f t="shared" si="15"/>
        <v>0</v>
      </c>
      <c r="AN22" s="18">
        <f t="shared" si="16"/>
        <v>0</v>
      </c>
      <c r="AO22" s="18">
        <f t="shared" si="17"/>
        <v>0</v>
      </c>
      <c r="AP22" s="18">
        <f t="shared" si="18"/>
        <v>0</v>
      </c>
      <c r="AQ22" s="21">
        <f t="shared" si="19"/>
        <v>0</v>
      </c>
    </row>
    <row r="23" spans="2:43" ht="13.2" customHeight="1" x14ac:dyDescent="0.25">
      <c r="B23" s="39" t="s">
        <v>29</v>
      </c>
      <c r="C23" s="39" t="s">
        <v>29</v>
      </c>
      <c r="D23" s="39" t="s">
        <v>29</v>
      </c>
      <c r="E23" s="39" t="s">
        <v>29</v>
      </c>
      <c r="F23" s="39" t="s">
        <v>29</v>
      </c>
      <c r="G23" s="39" t="s">
        <v>29</v>
      </c>
      <c r="H23" s="39" t="s">
        <v>29</v>
      </c>
      <c r="I23" s="39" t="s">
        <v>29</v>
      </c>
      <c r="J23" s="42">
        <v>0</v>
      </c>
      <c r="K23" s="43">
        <v>0</v>
      </c>
      <c r="L23" s="43">
        <v>0</v>
      </c>
      <c r="M23" s="18">
        <f t="shared" si="0"/>
        <v>0</v>
      </c>
      <c r="N23" s="19" t="str">
        <f t="shared" si="1"/>
        <v>END</v>
      </c>
      <c r="P23" s="100" t="str">
        <f t="shared" si="20"/>
        <v>END</v>
      </c>
      <c r="Q23" s="64">
        <v>0</v>
      </c>
      <c r="R23" s="63" t="str">
        <f t="shared" si="2"/>
        <v>END</v>
      </c>
      <c r="S23" s="57" t="str">
        <f t="shared" si="21"/>
        <v>END</v>
      </c>
      <c r="U23" s="20">
        <f t="shared" si="3"/>
        <v>0</v>
      </c>
      <c r="V23" s="18">
        <f t="shared" si="4"/>
        <v>0</v>
      </c>
      <c r="W23" s="18">
        <f t="shared" si="5"/>
        <v>0</v>
      </c>
      <c r="X23" s="18">
        <f t="shared" si="6"/>
        <v>0</v>
      </c>
      <c r="Y23" s="21">
        <f t="shared" si="22"/>
        <v>0</v>
      </c>
      <c r="AA23" s="20">
        <f t="shared" si="7"/>
        <v>0</v>
      </c>
      <c r="AB23" s="18">
        <f t="shared" si="8"/>
        <v>0</v>
      </c>
      <c r="AC23" s="18">
        <f t="shared" si="9"/>
        <v>0</v>
      </c>
      <c r="AD23" s="18">
        <f t="shared" si="10"/>
        <v>0</v>
      </c>
      <c r="AE23" s="21">
        <f t="shared" si="23"/>
        <v>0</v>
      </c>
      <c r="AG23" s="20">
        <f t="shared" si="11"/>
        <v>0</v>
      </c>
      <c r="AH23" s="18">
        <f t="shared" si="12"/>
        <v>0</v>
      </c>
      <c r="AI23" s="18">
        <f t="shared" si="13"/>
        <v>0</v>
      </c>
      <c r="AJ23" s="18">
        <f t="shared" si="14"/>
        <v>0</v>
      </c>
      <c r="AK23" s="21">
        <f t="shared" si="24"/>
        <v>0</v>
      </c>
      <c r="AM23" s="20">
        <f t="shared" si="15"/>
        <v>0</v>
      </c>
      <c r="AN23" s="18">
        <f t="shared" si="16"/>
        <v>0</v>
      </c>
      <c r="AO23" s="18">
        <f t="shared" si="17"/>
        <v>0</v>
      </c>
      <c r="AP23" s="18">
        <f t="shared" si="18"/>
        <v>0</v>
      </c>
      <c r="AQ23" s="21">
        <f t="shared" si="19"/>
        <v>0</v>
      </c>
    </row>
    <row r="24" spans="2:43" ht="13.2" customHeight="1" x14ac:dyDescent="0.25">
      <c r="B24" s="39" t="s">
        <v>29</v>
      </c>
      <c r="C24" s="39" t="s">
        <v>29</v>
      </c>
      <c r="D24" s="39" t="s">
        <v>29</v>
      </c>
      <c r="E24" s="39" t="s">
        <v>29</v>
      </c>
      <c r="F24" s="39" t="s">
        <v>29</v>
      </c>
      <c r="G24" s="39" t="s">
        <v>29</v>
      </c>
      <c r="H24" s="39" t="s">
        <v>29</v>
      </c>
      <c r="I24" s="39" t="s">
        <v>29</v>
      </c>
      <c r="J24" s="42">
        <v>0</v>
      </c>
      <c r="K24" s="43">
        <v>0</v>
      </c>
      <c r="L24" s="43">
        <v>0</v>
      </c>
      <c r="M24" s="18">
        <f t="shared" si="0"/>
        <v>0</v>
      </c>
      <c r="N24" s="19" t="str">
        <f t="shared" si="1"/>
        <v>END</v>
      </c>
      <c r="P24" s="100" t="str">
        <f t="shared" si="20"/>
        <v>END</v>
      </c>
      <c r="Q24" s="64">
        <v>0</v>
      </c>
      <c r="R24" s="63" t="str">
        <f t="shared" si="2"/>
        <v>END</v>
      </c>
      <c r="S24" s="57" t="str">
        <f t="shared" si="21"/>
        <v>END</v>
      </c>
      <c r="U24" s="20">
        <f t="shared" si="3"/>
        <v>0</v>
      </c>
      <c r="V24" s="18">
        <f t="shared" si="4"/>
        <v>0</v>
      </c>
      <c r="W24" s="18">
        <f t="shared" si="5"/>
        <v>0</v>
      </c>
      <c r="X24" s="18">
        <f t="shared" si="6"/>
        <v>0</v>
      </c>
      <c r="Y24" s="21">
        <f t="shared" si="22"/>
        <v>0</v>
      </c>
      <c r="AA24" s="20">
        <f t="shared" si="7"/>
        <v>0</v>
      </c>
      <c r="AB24" s="18">
        <f t="shared" si="8"/>
        <v>0</v>
      </c>
      <c r="AC24" s="18">
        <f t="shared" si="9"/>
        <v>0</v>
      </c>
      <c r="AD24" s="18">
        <f t="shared" si="10"/>
        <v>0</v>
      </c>
      <c r="AE24" s="21">
        <f t="shared" si="23"/>
        <v>0</v>
      </c>
      <c r="AG24" s="20">
        <f t="shared" si="11"/>
        <v>0</v>
      </c>
      <c r="AH24" s="18">
        <f t="shared" si="12"/>
        <v>0</v>
      </c>
      <c r="AI24" s="18">
        <f t="shared" si="13"/>
        <v>0</v>
      </c>
      <c r="AJ24" s="18">
        <f t="shared" si="14"/>
        <v>0</v>
      </c>
      <c r="AK24" s="21">
        <f t="shared" si="24"/>
        <v>0</v>
      </c>
      <c r="AM24" s="20">
        <f t="shared" si="15"/>
        <v>0</v>
      </c>
      <c r="AN24" s="18">
        <f t="shared" si="16"/>
        <v>0</v>
      </c>
      <c r="AO24" s="18">
        <f t="shared" si="17"/>
        <v>0</v>
      </c>
      <c r="AP24" s="18">
        <f t="shared" si="18"/>
        <v>0</v>
      </c>
      <c r="AQ24" s="21">
        <f t="shared" si="19"/>
        <v>0</v>
      </c>
    </row>
    <row r="25" spans="2:43" ht="13.2" customHeight="1" x14ac:dyDescent="0.25">
      <c r="B25" s="39" t="s">
        <v>29</v>
      </c>
      <c r="C25" s="39" t="s">
        <v>29</v>
      </c>
      <c r="D25" s="39" t="s">
        <v>29</v>
      </c>
      <c r="E25" s="39" t="s">
        <v>29</v>
      </c>
      <c r="F25" s="39" t="s">
        <v>29</v>
      </c>
      <c r="G25" s="39" t="s">
        <v>29</v>
      </c>
      <c r="H25" s="39" t="s">
        <v>29</v>
      </c>
      <c r="I25" s="39" t="s">
        <v>29</v>
      </c>
      <c r="J25" s="42">
        <v>0</v>
      </c>
      <c r="K25" s="43">
        <v>0</v>
      </c>
      <c r="L25" s="43">
        <v>0</v>
      </c>
      <c r="M25" s="18">
        <f t="shared" si="0"/>
        <v>0</v>
      </c>
      <c r="N25" s="19" t="str">
        <f t="shared" si="1"/>
        <v>END</v>
      </c>
      <c r="P25" s="100" t="str">
        <f t="shared" si="20"/>
        <v>END</v>
      </c>
      <c r="Q25" s="64">
        <v>0</v>
      </c>
      <c r="R25" s="63" t="str">
        <f t="shared" si="2"/>
        <v>END</v>
      </c>
      <c r="S25" s="57" t="str">
        <f t="shared" si="21"/>
        <v>END</v>
      </c>
      <c r="U25" s="20">
        <f t="shared" si="3"/>
        <v>0</v>
      </c>
      <c r="V25" s="18">
        <f t="shared" si="4"/>
        <v>0</v>
      </c>
      <c r="W25" s="18">
        <f t="shared" si="5"/>
        <v>0</v>
      </c>
      <c r="X25" s="18">
        <f t="shared" si="6"/>
        <v>0</v>
      </c>
      <c r="Y25" s="21">
        <f t="shared" si="22"/>
        <v>0</v>
      </c>
      <c r="AA25" s="20">
        <f t="shared" si="7"/>
        <v>0</v>
      </c>
      <c r="AB25" s="18">
        <f t="shared" si="8"/>
        <v>0</v>
      </c>
      <c r="AC25" s="18">
        <f t="shared" si="9"/>
        <v>0</v>
      </c>
      <c r="AD25" s="18">
        <f t="shared" si="10"/>
        <v>0</v>
      </c>
      <c r="AE25" s="21">
        <f t="shared" si="23"/>
        <v>0</v>
      </c>
      <c r="AG25" s="20">
        <f t="shared" si="11"/>
        <v>0</v>
      </c>
      <c r="AH25" s="18">
        <f t="shared" si="12"/>
        <v>0</v>
      </c>
      <c r="AI25" s="18">
        <f t="shared" si="13"/>
        <v>0</v>
      </c>
      <c r="AJ25" s="18">
        <f t="shared" si="14"/>
        <v>0</v>
      </c>
      <c r="AK25" s="21">
        <f t="shared" si="24"/>
        <v>0</v>
      </c>
      <c r="AM25" s="20">
        <f t="shared" si="15"/>
        <v>0</v>
      </c>
      <c r="AN25" s="18">
        <f t="shared" si="16"/>
        <v>0</v>
      </c>
      <c r="AO25" s="18">
        <f t="shared" si="17"/>
        <v>0</v>
      </c>
      <c r="AP25" s="18">
        <f t="shared" si="18"/>
        <v>0</v>
      </c>
      <c r="AQ25" s="21">
        <f t="shared" si="19"/>
        <v>0</v>
      </c>
    </row>
    <row r="26" spans="2:43" ht="13.2" customHeight="1" x14ac:dyDescent="0.25">
      <c r="B26" s="39" t="s">
        <v>29</v>
      </c>
      <c r="C26" s="39" t="s">
        <v>29</v>
      </c>
      <c r="D26" s="39" t="s">
        <v>29</v>
      </c>
      <c r="E26" s="39" t="s">
        <v>29</v>
      </c>
      <c r="F26" s="39" t="s">
        <v>29</v>
      </c>
      <c r="G26" s="39" t="s">
        <v>29</v>
      </c>
      <c r="H26" s="39" t="s">
        <v>29</v>
      </c>
      <c r="I26" s="39" t="s">
        <v>29</v>
      </c>
      <c r="J26" s="42">
        <v>0</v>
      </c>
      <c r="K26" s="43">
        <v>0</v>
      </c>
      <c r="L26" s="43">
        <v>0</v>
      </c>
      <c r="M26" s="18">
        <f t="shared" si="0"/>
        <v>0</v>
      </c>
      <c r="N26" s="19" t="str">
        <f t="shared" si="1"/>
        <v>END</v>
      </c>
      <c r="P26" s="100" t="str">
        <f t="shared" si="20"/>
        <v>END</v>
      </c>
      <c r="Q26" s="64">
        <v>0</v>
      </c>
      <c r="R26" s="63" t="str">
        <f t="shared" si="2"/>
        <v>END</v>
      </c>
      <c r="S26" s="57" t="str">
        <f t="shared" si="21"/>
        <v>END</v>
      </c>
      <c r="U26" s="20">
        <f t="shared" si="3"/>
        <v>0</v>
      </c>
      <c r="V26" s="18">
        <f t="shared" si="4"/>
        <v>0</v>
      </c>
      <c r="W26" s="18">
        <f t="shared" si="5"/>
        <v>0</v>
      </c>
      <c r="X26" s="18">
        <f t="shared" si="6"/>
        <v>0</v>
      </c>
      <c r="Y26" s="21">
        <f t="shared" si="22"/>
        <v>0</v>
      </c>
      <c r="AA26" s="20">
        <f t="shared" si="7"/>
        <v>0</v>
      </c>
      <c r="AB26" s="18">
        <f t="shared" si="8"/>
        <v>0</v>
      </c>
      <c r="AC26" s="18">
        <f t="shared" si="9"/>
        <v>0</v>
      </c>
      <c r="AD26" s="18">
        <f t="shared" si="10"/>
        <v>0</v>
      </c>
      <c r="AE26" s="21">
        <f t="shared" si="23"/>
        <v>0</v>
      </c>
      <c r="AG26" s="20">
        <f t="shared" si="11"/>
        <v>0</v>
      </c>
      <c r="AH26" s="18">
        <f t="shared" si="12"/>
        <v>0</v>
      </c>
      <c r="AI26" s="18">
        <f t="shared" si="13"/>
        <v>0</v>
      </c>
      <c r="AJ26" s="18">
        <f t="shared" si="14"/>
        <v>0</v>
      </c>
      <c r="AK26" s="21">
        <f t="shared" si="24"/>
        <v>0</v>
      </c>
      <c r="AM26" s="20">
        <f t="shared" si="15"/>
        <v>0</v>
      </c>
      <c r="AN26" s="18">
        <f t="shared" si="16"/>
        <v>0</v>
      </c>
      <c r="AO26" s="18">
        <f t="shared" si="17"/>
        <v>0</v>
      </c>
      <c r="AP26" s="18">
        <f t="shared" si="18"/>
        <v>0</v>
      </c>
      <c r="AQ26" s="21">
        <f t="shared" si="19"/>
        <v>0</v>
      </c>
    </row>
    <row r="27" spans="2:43" ht="13.2" customHeight="1" x14ac:dyDescent="0.25">
      <c r="B27" s="39" t="s">
        <v>29</v>
      </c>
      <c r="C27" s="39" t="s">
        <v>29</v>
      </c>
      <c r="D27" s="39" t="s">
        <v>29</v>
      </c>
      <c r="E27" s="39" t="s">
        <v>29</v>
      </c>
      <c r="F27" s="39" t="s">
        <v>29</v>
      </c>
      <c r="G27" s="39" t="s">
        <v>29</v>
      </c>
      <c r="H27" s="39" t="s">
        <v>29</v>
      </c>
      <c r="I27" s="39" t="s">
        <v>29</v>
      </c>
      <c r="J27" s="42">
        <v>0</v>
      </c>
      <c r="K27" s="43">
        <v>0</v>
      </c>
      <c r="L27" s="43">
        <v>0</v>
      </c>
      <c r="M27" s="18">
        <f t="shared" ref="M27:M52" si="25">+J27+L27</f>
        <v>0</v>
      </c>
      <c r="N27" s="19" t="str">
        <f t="shared" ref="N27:N52" si="26">IF(L27&gt;0,"NEGATIVE PROV PLEASE",IF(OR(J27&lt;0,K27&lt;0),"POSITIVE ADV or VAR PLEASE",IF(AND(J27&gt;0,K27=0),"ADV + NO VAR?",IF(AND(K27&gt;0,J27=0),"VAR but NO ADV?",IF(AND(K27&gt;0,L27=0),"VAR + NO PROV?",IF(AND(K27=0,L27&lt;0),"NO VAR but PROV?",IF(-L27&gt;0,IF((-L27/K27)&gt;100%,"PROV &gt; VAR?","END"),"END")))))))</f>
        <v>END</v>
      </c>
      <c r="P27" s="100" t="str">
        <f t="shared" si="20"/>
        <v>END</v>
      </c>
      <c r="Q27" s="64">
        <v>0</v>
      </c>
      <c r="R27" s="63" t="str">
        <f t="shared" si="2"/>
        <v>END</v>
      </c>
      <c r="S27" s="57" t="str">
        <f t="shared" si="21"/>
        <v>END</v>
      </c>
      <c r="U27" s="20">
        <f t="shared" si="3"/>
        <v>0</v>
      </c>
      <c r="V27" s="18">
        <f t="shared" si="4"/>
        <v>0</v>
      </c>
      <c r="W27" s="18">
        <f t="shared" si="5"/>
        <v>0</v>
      </c>
      <c r="X27" s="18">
        <f t="shared" ref="X27:X52" si="27">+U27+W27</f>
        <v>0</v>
      </c>
      <c r="Y27" s="21">
        <f t="shared" si="22"/>
        <v>0</v>
      </c>
      <c r="AA27" s="20">
        <f t="shared" si="7"/>
        <v>0</v>
      </c>
      <c r="AB27" s="18">
        <f t="shared" si="8"/>
        <v>0</v>
      </c>
      <c r="AC27" s="18">
        <f t="shared" si="9"/>
        <v>0</v>
      </c>
      <c r="AD27" s="18">
        <f t="shared" ref="AD27:AD52" si="28">+AA27+AC27</f>
        <v>0</v>
      </c>
      <c r="AE27" s="21">
        <f t="shared" si="23"/>
        <v>0</v>
      </c>
      <c r="AG27" s="20">
        <f t="shared" si="11"/>
        <v>0</v>
      </c>
      <c r="AH27" s="18">
        <f t="shared" si="12"/>
        <v>0</v>
      </c>
      <c r="AI27" s="18">
        <f t="shared" si="13"/>
        <v>0</v>
      </c>
      <c r="AJ27" s="18">
        <f t="shared" ref="AJ27:AJ52" si="29">+AG27+AI27</f>
        <v>0</v>
      </c>
      <c r="AK27" s="21">
        <f t="shared" si="24"/>
        <v>0</v>
      </c>
      <c r="AM27" s="20">
        <f t="shared" ref="AM27:AM52" si="30">+U27+AA27+AG27</f>
        <v>0</v>
      </c>
      <c r="AN27" s="18">
        <f t="shared" ref="AN27:AN52" si="31">+V27+AB27+AH27</f>
        <v>0</v>
      </c>
      <c r="AO27" s="18">
        <f t="shared" ref="AO27:AO52" si="32">+W27+AC27+AI27</f>
        <v>0</v>
      </c>
      <c r="AP27" s="18">
        <f t="shared" ref="AP27:AP52" si="33">+AM27+AO27</f>
        <v>0</v>
      </c>
      <c r="AQ27" s="21">
        <f t="shared" ref="AQ27:AQ52" si="34">+Y27+AE27+AK27</f>
        <v>0</v>
      </c>
    </row>
    <row r="28" spans="2:43" ht="13.2" customHeight="1" x14ac:dyDescent="0.25">
      <c r="B28" s="39" t="s">
        <v>29</v>
      </c>
      <c r="C28" s="39" t="s">
        <v>29</v>
      </c>
      <c r="D28" s="39" t="s">
        <v>29</v>
      </c>
      <c r="E28" s="39" t="s">
        <v>29</v>
      </c>
      <c r="F28" s="39" t="s">
        <v>29</v>
      </c>
      <c r="G28" s="39" t="s">
        <v>29</v>
      </c>
      <c r="H28" s="39" t="s">
        <v>29</v>
      </c>
      <c r="I28" s="39" t="s">
        <v>29</v>
      </c>
      <c r="J28" s="42">
        <v>0</v>
      </c>
      <c r="K28" s="43">
        <v>0</v>
      </c>
      <c r="L28" s="43">
        <v>0</v>
      </c>
      <c r="M28" s="18">
        <f t="shared" si="25"/>
        <v>0</v>
      </c>
      <c r="N28" s="19" t="str">
        <f t="shared" si="26"/>
        <v>END</v>
      </c>
      <c r="P28" s="100" t="str">
        <f t="shared" si="20"/>
        <v>END</v>
      </c>
      <c r="Q28" s="64">
        <v>0</v>
      </c>
      <c r="R28" s="63" t="str">
        <f t="shared" si="2"/>
        <v>END</v>
      </c>
      <c r="S28" s="57" t="str">
        <f t="shared" si="21"/>
        <v>END</v>
      </c>
      <c r="U28" s="20">
        <f t="shared" si="3"/>
        <v>0</v>
      </c>
      <c r="V28" s="18">
        <f t="shared" si="4"/>
        <v>0</v>
      </c>
      <c r="W28" s="18">
        <f t="shared" si="5"/>
        <v>0</v>
      </c>
      <c r="X28" s="18">
        <f t="shared" si="27"/>
        <v>0</v>
      </c>
      <c r="Y28" s="21">
        <f t="shared" si="22"/>
        <v>0</v>
      </c>
      <c r="AA28" s="20">
        <f t="shared" si="7"/>
        <v>0</v>
      </c>
      <c r="AB28" s="18">
        <f t="shared" si="8"/>
        <v>0</v>
      </c>
      <c r="AC28" s="18">
        <f t="shared" si="9"/>
        <v>0</v>
      </c>
      <c r="AD28" s="18">
        <f t="shared" si="28"/>
        <v>0</v>
      </c>
      <c r="AE28" s="21">
        <f t="shared" si="23"/>
        <v>0</v>
      </c>
      <c r="AG28" s="20">
        <f t="shared" si="11"/>
        <v>0</v>
      </c>
      <c r="AH28" s="18">
        <f t="shared" si="12"/>
        <v>0</v>
      </c>
      <c r="AI28" s="18">
        <f t="shared" si="13"/>
        <v>0</v>
      </c>
      <c r="AJ28" s="18">
        <f t="shared" si="29"/>
        <v>0</v>
      </c>
      <c r="AK28" s="21">
        <f t="shared" si="24"/>
        <v>0</v>
      </c>
      <c r="AM28" s="20">
        <f t="shared" si="30"/>
        <v>0</v>
      </c>
      <c r="AN28" s="18">
        <f t="shared" si="31"/>
        <v>0</v>
      </c>
      <c r="AO28" s="18">
        <f t="shared" si="32"/>
        <v>0</v>
      </c>
      <c r="AP28" s="18">
        <f t="shared" si="33"/>
        <v>0</v>
      </c>
      <c r="AQ28" s="21">
        <f t="shared" si="34"/>
        <v>0</v>
      </c>
    </row>
    <row r="29" spans="2:43" ht="13.2" customHeight="1" x14ac:dyDescent="0.25">
      <c r="B29" s="39" t="s">
        <v>29</v>
      </c>
      <c r="C29" s="39" t="s">
        <v>29</v>
      </c>
      <c r="D29" s="39" t="s">
        <v>29</v>
      </c>
      <c r="E29" s="39" t="s">
        <v>29</v>
      </c>
      <c r="F29" s="39" t="s">
        <v>29</v>
      </c>
      <c r="G29" s="39" t="s">
        <v>29</v>
      </c>
      <c r="H29" s="39" t="s">
        <v>29</v>
      </c>
      <c r="I29" s="39" t="s">
        <v>29</v>
      </c>
      <c r="J29" s="42">
        <v>0</v>
      </c>
      <c r="K29" s="43">
        <v>0</v>
      </c>
      <c r="L29" s="43">
        <v>0</v>
      </c>
      <c r="M29" s="18">
        <f t="shared" si="25"/>
        <v>0</v>
      </c>
      <c r="N29" s="19" t="str">
        <f t="shared" si="26"/>
        <v>END</v>
      </c>
      <c r="P29" s="100" t="str">
        <f t="shared" si="20"/>
        <v>END</v>
      </c>
      <c r="Q29" s="64">
        <v>0</v>
      </c>
      <c r="R29" s="63" t="str">
        <f t="shared" si="2"/>
        <v>END</v>
      </c>
      <c r="S29" s="57" t="str">
        <f t="shared" si="21"/>
        <v>END</v>
      </c>
      <c r="U29" s="20">
        <f t="shared" si="3"/>
        <v>0</v>
      </c>
      <c r="V29" s="18">
        <f t="shared" si="4"/>
        <v>0</v>
      </c>
      <c r="W29" s="18">
        <f t="shared" si="5"/>
        <v>0</v>
      </c>
      <c r="X29" s="18">
        <f t="shared" si="27"/>
        <v>0</v>
      </c>
      <c r="Y29" s="21">
        <f t="shared" si="22"/>
        <v>0</v>
      </c>
      <c r="AA29" s="20">
        <f t="shared" si="7"/>
        <v>0</v>
      </c>
      <c r="AB29" s="18">
        <f t="shared" si="8"/>
        <v>0</v>
      </c>
      <c r="AC29" s="18">
        <f t="shared" si="9"/>
        <v>0</v>
      </c>
      <c r="AD29" s="18">
        <f t="shared" si="28"/>
        <v>0</v>
      </c>
      <c r="AE29" s="21">
        <f t="shared" si="23"/>
        <v>0</v>
      </c>
      <c r="AG29" s="20">
        <f t="shared" si="11"/>
        <v>0</v>
      </c>
      <c r="AH29" s="18">
        <f t="shared" si="12"/>
        <v>0</v>
      </c>
      <c r="AI29" s="18">
        <f t="shared" si="13"/>
        <v>0</v>
      </c>
      <c r="AJ29" s="18">
        <f t="shared" si="29"/>
        <v>0</v>
      </c>
      <c r="AK29" s="21">
        <f t="shared" si="24"/>
        <v>0</v>
      </c>
      <c r="AM29" s="20">
        <f t="shared" si="30"/>
        <v>0</v>
      </c>
      <c r="AN29" s="18">
        <f t="shared" si="31"/>
        <v>0</v>
      </c>
      <c r="AO29" s="18">
        <f t="shared" si="32"/>
        <v>0</v>
      </c>
      <c r="AP29" s="18">
        <f t="shared" si="33"/>
        <v>0</v>
      </c>
      <c r="AQ29" s="21">
        <f t="shared" si="34"/>
        <v>0</v>
      </c>
    </row>
    <row r="30" spans="2:43" ht="13.2" customHeight="1" x14ac:dyDescent="0.25">
      <c r="B30" s="39" t="s">
        <v>29</v>
      </c>
      <c r="C30" s="39" t="s">
        <v>29</v>
      </c>
      <c r="D30" s="39" t="s">
        <v>29</v>
      </c>
      <c r="E30" s="39" t="s">
        <v>29</v>
      </c>
      <c r="F30" s="39" t="s">
        <v>29</v>
      </c>
      <c r="G30" s="39" t="s">
        <v>29</v>
      </c>
      <c r="H30" s="39" t="s">
        <v>29</v>
      </c>
      <c r="I30" s="39" t="s">
        <v>29</v>
      </c>
      <c r="J30" s="42">
        <v>0</v>
      </c>
      <c r="K30" s="43">
        <v>0</v>
      </c>
      <c r="L30" s="43">
        <v>0</v>
      </c>
      <c r="M30" s="18">
        <f t="shared" si="25"/>
        <v>0</v>
      </c>
      <c r="N30" s="19" t="str">
        <f t="shared" si="26"/>
        <v>END</v>
      </c>
      <c r="P30" s="100" t="str">
        <f t="shared" si="20"/>
        <v>END</v>
      </c>
      <c r="Q30" s="64">
        <v>0</v>
      </c>
      <c r="R30" s="63" t="str">
        <f t="shared" si="2"/>
        <v>END</v>
      </c>
      <c r="S30" s="57" t="str">
        <f t="shared" si="21"/>
        <v>END</v>
      </c>
      <c r="U30" s="20">
        <f t="shared" si="3"/>
        <v>0</v>
      </c>
      <c r="V30" s="18">
        <f t="shared" si="4"/>
        <v>0</v>
      </c>
      <c r="W30" s="18">
        <f t="shared" si="5"/>
        <v>0</v>
      </c>
      <c r="X30" s="18">
        <f t="shared" si="27"/>
        <v>0</v>
      </c>
      <c r="Y30" s="21">
        <f t="shared" si="22"/>
        <v>0</v>
      </c>
      <c r="AA30" s="20">
        <f t="shared" si="7"/>
        <v>0</v>
      </c>
      <c r="AB30" s="18">
        <f t="shared" si="8"/>
        <v>0</v>
      </c>
      <c r="AC30" s="18">
        <f t="shared" si="9"/>
        <v>0</v>
      </c>
      <c r="AD30" s="18">
        <f t="shared" si="28"/>
        <v>0</v>
      </c>
      <c r="AE30" s="21">
        <f t="shared" si="23"/>
        <v>0</v>
      </c>
      <c r="AG30" s="20">
        <f t="shared" si="11"/>
        <v>0</v>
      </c>
      <c r="AH30" s="18">
        <f t="shared" si="12"/>
        <v>0</v>
      </c>
      <c r="AI30" s="18">
        <f t="shared" si="13"/>
        <v>0</v>
      </c>
      <c r="AJ30" s="18">
        <f t="shared" si="29"/>
        <v>0</v>
      </c>
      <c r="AK30" s="21">
        <f t="shared" si="24"/>
        <v>0</v>
      </c>
      <c r="AM30" s="20">
        <f t="shared" si="30"/>
        <v>0</v>
      </c>
      <c r="AN30" s="18">
        <f t="shared" si="31"/>
        <v>0</v>
      </c>
      <c r="AO30" s="18">
        <f t="shared" si="32"/>
        <v>0</v>
      </c>
      <c r="AP30" s="18">
        <f t="shared" si="33"/>
        <v>0</v>
      </c>
      <c r="AQ30" s="21">
        <f t="shared" si="34"/>
        <v>0</v>
      </c>
    </row>
    <row r="31" spans="2:43" ht="13.2" customHeight="1" x14ac:dyDescent="0.25">
      <c r="B31" s="39" t="s">
        <v>29</v>
      </c>
      <c r="C31" s="39" t="s">
        <v>29</v>
      </c>
      <c r="D31" s="39" t="s">
        <v>29</v>
      </c>
      <c r="E31" s="39" t="s">
        <v>29</v>
      </c>
      <c r="F31" s="39" t="s">
        <v>29</v>
      </c>
      <c r="G31" s="39" t="s">
        <v>29</v>
      </c>
      <c r="H31" s="39" t="s">
        <v>29</v>
      </c>
      <c r="I31" s="39" t="s">
        <v>29</v>
      </c>
      <c r="J31" s="42">
        <v>0</v>
      </c>
      <c r="K31" s="43">
        <v>0</v>
      </c>
      <c r="L31" s="43">
        <v>0</v>
      </c>
      <c r="M31" s="18">
        <f t="shared" si="25"/>
        <v>0</v>
      </c>
      <c r="N31" s="19" t="str">
        <f t="shared" si="26"/>
        <v>END</v>
      </c>
      <c r="P31" s="100" t="str">
        <f t="shared" si="20"/>
        <v>END</v>
      </c>
      <c r="Q31" s="64">
        <v>0</v>
      </c>
      <c r="R31" s="63" t="str">
        <f t="shared" si="2"/>
        <v>END</v>
      </c>
      <c r="S31" s="57" t="str">
        <f t="shared" si="21"/>
        <v>END</v>
      </c>
      <c r="U31" s="20">
        <f t="shared" si="3"/>
        <v>0</v>
      </c>
      <c r="V31" s="18">
        <f t="shared" si="4"/>
        <v>0</v>
      </c>
      <c r="W31" s="18">
        <f t="shared" si="5"/>
        <v>0</v>
      </c>
      <c r="X31" s="18">
        <f t="shared" si="27"/>
        <v>0</v>
      </c>
      <c r="Y31" s="21">
        <f t="shared" si="22"/>
        <v>0</v>
      </c>
      <c r="AA31" s="20">
        <f t="shared" si="7"/>
        <v>0</v>
      </c>
      <c r="AB31" s="18">
        <f t="shared" si="8"/>
        <v>0</v>
      </c>
      <c r="AC31" s="18">
        <f t="shared" si="9"/>
        <v>0</v>
      </c>
      <c r="AD31" s="18">
        <f t="shared" si="28"/>
        <v>0</v>
      </c>
      <c r="AE31" s="21">
        <f t="shared" si="23"/>
        <v>0</v>
      </c>
      <c r="AG31" s="20">
        <f t="shared" si="11"/>
        <v>0</v>
      </c>
      <c r="AH31" s="18">
        <f t="shared" si="12"/>
        <v>0</v>
      </c>
      <c r="AI31" s="18">
        <f t="shared" si="13"/>
        <v>0</v>
      </c>
      <c r="AJ31" s="18">
        <f t="shared" si="29"/>
        <v>0</v>
      </c>
      <c r="AK31" s="21">
        <f t="shared" si="24"/>
        <v>0</v>
      </c>
      <c r="AM31" s="20">
        <f t="shared" si="30"/>
        <v>0</v>
      </c>
      <c r="AN31" s="18">
        <f t="shared" si="31"/>
        <v>0</v>
      </c>
      <c r="AO31" s="18">
        <f t="shared" si="32"/>
        <v>0</v>
      </c>
      <c r="AP31" s="18">
        <f t="shared" si="33"/>
        <v>0</v>
      </c>
      <c r="AQ31" s="21">
        <f t="shared" si="34"/>
        <v>0</v>
      </c>
    </row>
    <row r="32" spans="2:43" ht="13.2" customHeight="1" x14ac:dyDescent="0.25">
      <c r="B32" s="39" t="s">
        <v>29</v>
      </c>
      <c r="C32" s="39" t="s">
        <v>29</v>
      </c>
      <c r="D32" s="39" t="s">
        <v>29</v>
      </c>
      <c r="E32" s="39" t="s">
        <v>29</v>
      </c>
      <c r="F32" s="39" t="s">
        <v>29</v>
      </c>
      <c r="G32" s="39" t="s">
        <v>29</v>
      </c>
      <c r="H32" s="39" t="s">
        <v>29</v>
      </c>
      <c r="I32" s="39" t="s">
        <v>29</v>
      </c>
      <c r="J32" s="42">
        <v>0</v>
      </c>
      <c r="K32" s="43">
        <v>0</v>
      </c>
      <c r="L32" s="43">
        <v>0</v>
      </c>
      <c r="M32" s="18">
        <f t="shared" si="25"/>
        <v>0</v>
      </c>
      <c r="N32" s="19" t="str">
        <f t="shared" si="26"/>
        <v>END</v>
      </c>
      <c r="P32" s="100" t="str">
        <f t="shared" si="20"/>
        <v>END</v>
      </c>
      <c r="Q32" s="64">
        <v>0</v>
      </c>
      <c r="R32" s="63" t="str">
        <f t="shared" si="2"/>
        <v>END</v>
      </c>
      <c r="S32" s="57" t="str">
        <f t="shared" si="21"/>
        <v>END</v>
      </c>
      <c r="U32" s="20">
        <f t="shared" si="3"/>
        <v>0</v>
      </c>
      <c r="V32" s="18">
        <f t="shared" si="4"/>
        <v>0</v>
      </c>
      <c r="W32" s="18">
        <f t="shared" si="5"/>
        <v>0</v>
      </c>
      <c r="X32" s="18">
        <f t="shared" si="27"/>
        <v>0</v>
      </c>
      <c r="Y32" s="21">
        <f t="shared" si="22"/>
        <v>0</v>
      </c>
      <c r="AA32" s="20">
        <f t="shared" si="7"/>
        <v>0</v>
      </c>
      <c r="AB32" s="18">
        <f t="shared" si="8"/>
        <v>0</v>
      </c>
      <c r="AC32" s="18">
        <f t="shared" si="9"/>
        <v>0</v>
      </c>
      <c r="AD32" s="18">
        <f t="shared" si="28"/>
        <v>0</v>
      </c>
      <c r="AE32" s="21">
        <f t="shared" si="23"/>
        <v>0</v>
      </c>
      <c r="AG32" s="20">
        <f t="shared" si="11"/>
        <v>0</v>
      </c>
      <c r="AH32" s="18">
        <f t="shared" si="12"/>
        <v>0</v>
      </c>
      <c r="AI32" s="18">
        <f t="shared" si="13"/>
        <v>0</v>
      </c>
      <c r="AJ32" s="18">
        <f t="shared" si="29"/>
        <v>0</v>
      </c>
      <c r="AK32" s="21">
        <f t="shared" si="24"/>
        <v>0</v>
      </c>
      <c r="AM32" s="20">
        <f t="shared" si="30"/>
        <v>0</v>
      </c>
      <c r="AN32" s="18">
        <f t="shared" si="31"/>
        <v>0</v>
      </c>
      <c r="AO32" s="18">
        <f t="shared" si="32"/>
        <v>0</v>
      </c>
      <c r="AP32" s="18">
        <f t="shared" si="33"/>
        <v>0</v>
      </c>
      <c r="AQ32" s="21">
        <f t="shared" si="34"/>
        <v>0</v>
      </c>
    </row>
    <row r="33" spans="2:43" ht="13.2" customHeight="1" x14ac:dyDescent="0.25">
      <c r="B33" s="39" t="s">
        <v>29</v>
      </c>
      <c r="C33" s="39" t="s">
        <v>29</v>
      </c>
      <c r="D33" s="39" t="s">
        <v>29</v>
      </c>
      <c r="E33" s="39" t="s">
        <v>29</v>
      </c>
      <c r="F33" s="39" t="s">
        <v>29</v>
      </c>
      <c r="G33" s="39" t="s">
        <v>29</v>
      </c>
      <c r="H33" s="39" t="s">
        <v>29</v>
      </c>
      <c r="I33" s="39" t="s">
        <v>29</v>
      </c>
      <c r="J33" s="42">
        <v>0</v>
      </c>
      <c r="K33" s="43">
        <v>0</v>
      </c>
      <c r="L33" s="43">
        <v>0</v>
      </c>
      <c r="M33" s="18">
        <f t="shared" si="25"/>
        <v>0</v>
      </c>
      <c r="N33" s="19" t="str">
        <f t="shared" si="26"/>
        <v>END</v>
      </c>
      <c r="P33" s="100" t="str">
        <f t="shared" si="20"/>
        <v>END</v>
      </c>
      <c r="Q33" s="64">
        <v>0</v>
      </c>
      <c r="R33" s="63" t="str">
        <f t="shared" si="2"/>
        <v>END</v>
      </c>
      <c r="S33" s="57" t="str">
        <f t="shared" si="21"/>
        <v>END</v>
      </c>
      <c r="U33" s="20">
        <f t="shared" si="3"/>
        <v>0</v>
      </c>
      <c r="V33" s="18">
        <f t="shared" si="4"/>
        <v>0</v>
      </c>
      <c r="W33" s="18">
        <f t="shared" si="5"/>
        <v>0</v>
      </c>
      <c r="X33" s="18">
        <f t="shared" si="27"/>
        <v>0</v>
      </c>
      <c r="Y33" s="21">
        <f t="shared" si="22"/>
        <v>0</v>
      </c>
      <c r="AA33" s="20">
        <f t="shared" si="7"/>
        <v>0</v>
      </c>
      <c r="AB33" s="18">
        <f t="shared" si="8"/>
        <v>0</v>
      </c>
      <c r="AC33" s="18">
        <f t="shared" si="9"/>
        <v>0</v>
      </c>
      <c r="AD33" s="18">
        <f t="shared" si="28"/>
        <v>0</v>
      </c>
      <c r="AE33" s="21">
        <f t="shared" si="23"/>
        <v>0</v>
      </c>
      <c r="AG33" s="20">
        <f t="shared" si="11"/>
        <v>0</v>
      </c>
      <c r="AH33" s="18">
        <f t="shared" si="12"/>
        <v>0</v>
      </c>
      <c r="AI33" s="18">
        <f t="shared" si="13"/>
        <v>0</v>
      </c>
      <c r="AJ33" s="18">
        <f t="shared" si="29"/>
        <v>0</v>
      </c>
      <c r="AK33" s="21">
        <f t="shared" si="24"/>
        <v>0</v>
      </c>
      <c r="AM33" s="20">
        <f t="shared" si="30"/>
        <v>0</v>
      </c>
      <c r="AN33" s="18">
        <f t="shared" si="31"/>
        <v>0</v>
      </c>
      <c r="AO33" s="18">
        <f t="shared" si="32"/>
        <v>0</v>
      </c>
      <c r="AP33" s="18">
        <f t="shared" si="33"/>
        <v>0</v>
      </c>
      <c r="AQ33" s="21">
        <f t="shared" si="34"/>
        <v>0</v>
      </c>
    </row>
    <row r="34" spans="2:43" ht="13.2" customHeight="1" x14ac:dyDescent="0.25">
      <c r="B34" s="39" t="s">
        <v>29</v>
      </c>
      <c r="C34" s="39" t="s">
        <v>29</v>
      </c>
      <c r="D34" s="39" t="s">
        <v>29</v>
      </c>
      <c r="E34" s="39" t="s">
        <v>29</v>
      </c>
      <c r="F34" s="39" t="s">
        <v>29</v>
      </c>
      <c r="G34" s="39" t="s">
        <v>29</v>
      </c>
      <c r="H34" s="39" t="s">
        <v>29</v>
      </c>
      <c r="I34" s="39" t="s">
        <v>29</v>
      </c>
      <c r="J34" s="42">
        <v>0</v>
      </c>
      <c r="K34" s="43">
        <v>0</v>
      </c>
      <c r="L34" s="43">
        <v>0</v>
      </c>
      <c r="M34" s="18">
        <f t="shared" si="25"/>
        <v>0</v>
      </c>
      <c r="N34" s="19" t="str">
        <f t="shared" si="26"/>
        <v>END</v>
      </c>
      <c r="P34" s="100" t="str">
        <f t="shared" si="20"/>
        <v>END</v>
      </c>
      <c r="Q34" s="64">
        <v>0</v>
      </c>
      <c r="R34" s="63" t="str">
        <f t="shared" si="2"/>
        <v>END</v>
      </c>
      <c r="S34" s="57" t="str">
        <f t="shared" si="21"/>
        <v>END</v>
      </c>
      <c r="U34" s="20">
        <f t="shared" si="3"/>
        <v>0</v>
      </c>
      <c r="V34" s="18">
        <f t="shared" si="4"/>
        <v>0</v>
      </c>
      <c r="W34" s="18">
        <f t="shared" si="5"/>
        <v>0</v>
      </c>
      <c r="X34" s="18">
        <f t="shared" si="27"/>
        <v>0</v>
      </c>
      <c r="Y34" s="21">
        <f t="shared" si="22"/>
        <v>0</v>
      </c>
      <c r="AA34" s="20">
        <f t="shared" si="7"/>
        <v>0</v>
      </c>
      <c r="AB34" s="18">
        <f t="shared" si="8"/>
        <v>0</v>
      </c>
      <c r="AC34" s="18">
        <f t="shared" si="9"/>
        <v>0</v>
      </c>
      <c r="AD34" s="18">
        <f t="shared" si="28"/>
        <v>0</v>
      </c>
      <c r="AE34" s="21">
        <f t="shared" si="23"/>
        <v>0</v>
      </c>
      <c r="AG34" s="20">
        <f t="shared" si="11"/>
        <v>0</v>
      </c>
      <c r="AH34" s="18">
        <f t="shared" si="12"/>
        <v>0</v>
      </c>
      <c r="AI34" s="18">
        <f t="shared" si="13"/>
        <v>0</v>
      </c>
      <c r="AJ34" s="18">
        <f t="shared" si="29"/>
        <v>0</v>
      </c>
      <c r="AK34" s="21">
        <f t="shared" si="24"/>
        <v>0</v>
      </c>
      <c r="AM34" s="20">
        <f t="shared" si="30"/>
        <v>0</v>
      </c>
      <c r="AN34" s="18">
        <f t="shared" si="31"/>
        <v>0</v>
      </c>
      <c r="AO34" s="18">
        <f t="shared" si="32"/>
        <v>0</v>
      </c>
      <c r="AP34" s="18">
        <f t="shared" si="33"/>
        <v>0</v>
      </c>
      <c r="AQ34" s="21">
        <f t="shared" si="34"/>
        <v>0</v>
      </c>
    </row>
    <row r="35" spans="2:43" ht="13.2" customHeight="1" x14ac:dyDescent="0.25">
      <c r="B35" s="39" t="s">
        <v>29</v>
      </c>
      <c r="C35" s="39" t="s">
        <v>29</v>
      </c>
      <c r="D35" s="39" t="s">
        <v>29</v>
      </c>
      <c r="E35" s="39" t="s">
        <v>29</v>
      </c>
      <c r="F35" s="39" t="s">
        <v>29</v>
      </c>
      <c r="G35" s="39" t="s">
        <v>29</v>
      </c>
      <c r="H35" s="39" t="s">
        <v>29</v>
      </c>
      <c r="I35" s="39" t="s">
        <v>29</v>
      </c>
      <c r="J35" s="42">
        <v>0</v>
      </c>
      <c r="K35" s="43">
        <v>0</v>
      </c>
      <c r="L35" s="43">
        <v>0</v>
      </c>
      <c r="M35" s="18">
        <f t="shared" si="25"/>
        <v>0</v>
      </c>
      <c r="N35" s="19" t="str">
        <f t="shared" si="26"/>
        <v>END</v>
      </c>
      <c r="P35" s="100" t="str">
        <f t="shared" si="20"/>
        <v>END</v>
      </c>
      <c r="Q35" s="64">
        <v>0</v>
      </c>
      <c r="R35" s="63" t="str">
        <f t="shared" si="2"/>
        <v>END</v>
      </c>
      <c r="S35" s="57" t="str">
        <f t="shared" si="21"/>
        <v>END</v>
      </c>
      <c r="U35" s="20">
        <f t="shared" si="3"/>
        <v>0</v>
      </c>
      <c r="V35" s="18">
        <f t="shared" si="4"/>
        <v>0</v>
      </c>
      <c r="W35" s="18">
        <f t="shared" si="5"/>
        <v>0</v>
      </c>
      <c r="X35" s="18">
        <f t="shared" si="27"/>
        <v>0</v>
      </c>
      <c r="Y35" s="21">
        <f t="shared" si="22"/>
        <v>0</v>
      </c>
      <c r="AA35" s="20">
        <f t="shared" si="7"/>
        <v>0</v>
      </c>
      <c r="AB35" s="18">
        <f t="shared" si="8"/>
        <v>0</v>
      </c>
      <c r="AC35" s="18">
        <f t="shared" si="9"/>
        <v>0</v>
      </c>
      <c r="AD35" s="18">
        <f t="shared" si="28"/>
        <v>0</v>
      </c>
      <c r="AE35" s="21">
        <f t="shared" si="23"/>
        <v>0</v>
      </c>
      <c r="AG35" s="20">
        <f t="shared" si="11"/>
        <v>0</v>
      </c>
      <c r="AH35" s="18">
        <f t="shared" si="12"/>
        <v>0</v>
      </c>
      <c r="AI35" s="18">
        <f t="shared" si="13"/>
        <v>0</v>
      </c>
      <c r="AJ35" s="18">
        <f t="shared" si="29"/>
        <v>0</v>
      </c>
      <c r="AK35" s="21">
        <f t="shared" si="24"/>
        <v>0</v>
      </c>
      <c r="AM35" s="20">
        <f t="shared" si="30"/>
        <v>0</v>
      </c>
      <c r="AN35" s="18">
        <f t="shared" si="31"/>
        <v>0</v>
      </c>
      <c r="AO35" s="18">
        <f t="shared" si="32"/>
        <v>0</v>
      </c>
      <c r="AP35" s="18">
        <f t="shared" si="33"/>
        <v>0</v>
      </c>
      <c r="AQ35" s="21">
        <f t="shared" si="34"/>
        <v>0</v>
      </c>
    </row>
    <row r="36" spans="2:43" ht="13.2" customHeight="1" x14ac:dyDescent="0.25">
      <c r="B36" s="39" t="s">
        <v>29</v>
      </c>
      <c r="C36" s="39" t="s">
        <v>29</v>
      </c>
      <c r="D36" s="39" t="s">
        <v>29</v>
      </c>
      <c r="E36" s="39" t="s">
        <v>29</v>
      </c>
      <c r="F36" s="39" t="s">
        <v>29</v>
      </c>
      <c r="G36" s="39" t="s">
        <v>29</v>
      </c>
      <c r="H36" s="39" t="s">
        <v>29</v>
      </c>
      <c r="I36" s="39" t="s">
        <v>29</v>
      </c>
      <c r="J36" s="42">
        <v>0</v>
      </c>
      <c r="K36" s="43">
        <v>0</v>
      </c>
      <c r="L36" s="43">
        <v>0</v>
      </c>
      <c r="M36" s="18">
        <f t="shared" si="25"/>
        <v>0</v>
      </c>
      <c r="N36" s="19" t="str">
        <f t="shared" si="26"/>
        <v>END</v>
      </c>
      <c r="P36" s="100" t="str">
        <f t="shared" si="20"/>
        <v>END</v>
      </c>
      <c r="Q36" s="64">
        <v>0</v>
      </c>
      <c r="R36" s="63" t="str">
        <f t="shared" si="2"/>
        <v>END</v>
      </c>
      <c r="S36" s="57" t="str">
        <f t="shared" si="21"/>
        <v>END</v>
      </c>
      <c r="U36" s="20">
        <f t="shared" si="3"/>
        <v>0</v>
      </c>
      <c r="V36" s="18">
        <f t="shared" si="4"/>
        <v>0</v>
      </c>
      <c r="W36" s="18">
        <f t="shared" si="5"/>
        <v>0</v>
      </c>
      <c r="X36" s="18">
        <f t="shared" si="27"/>
        <v>0</v>
      </c>
      <c r="Y36" s="21">
        <f t="shared" si="22"/>
        <v>0</v>
      </c>
      <c r="AA36" s="20">
        <f t="shared" si="7"/>
        <v>0</v>
      </c>
      <c r="AB36" s="18">
        <f t="shared" si="8"/>
        <v>0</v>
      </c>
      <c r="AC36" s="18">
        <f t="shared" si="9"/>
        <v>0</v>
      </c>
      <c r="AD36" s="18">
        <f t="shared" si="28"/>
        <v>0</v>
      </c>
      <c r="AE36" s="21">
        <f t="shared" si="23"/>
        <v>0</v>
      </c>
      <c r="AG36" s="20">
        <f t="shared" si="11"/>
        <v>0</v>
      </c>
      <c r="AH36" s="18">
        <f t="shared" si="12"/>
        <v>0</v>
      </c>
      <c r="AI36" s="18">
        <f t="shared" si="13"/>
        <v>0</v>
      </c>
      <c r="AJ36" s="18">
        <f t="shared" si="29"/>
        <v>0</v>
      </c>
      <c r="AK36" s="21">
        <f t="shared" si="24"/>
        <v>0</v>
      </c>
      <c r="AM36" s="20">
        <f t="shared" si="30"/>
        <v>0</v>
      </c>
      <c r="AN36" s="18">
        <f t="shared" si="31"/>
        <v>0</v>
      </c>
      <c r="AO36" s="18">
        <f t="shared" si="32"/>
        <v>0</v>
      </c>
      <c r="AP36" s="18">
        <f t="shared" si="33"/>
        <v>0</v>
      </c>
      <c r="AQ36" s="21">
        <f t="shared" si="34"/>
        <v>0</v>
      </c>
    </row>
    <row r="37" spans="2:43" ht="13.2" customHeight="1" x14ac:dyDescent="0.25">
      <c r="B37" s="39" t="s">
        <v>29</v>
      </c>
      <c r="C37" s="39" t="s">
        <v>29</v>
      </c>
      <c r="D37" s="39" t="s">
        <v>29</v>
      </c>
      <c r="E37" s="39" t="s">
        <v>29</v>
      </c>
      <c r="F37" s="39" t="s">
        <v>29</v>
      </c>
      <c r="G37" s="39" t="s">
        <v>29</v>
      </c>
      <c r="H37" s="39" t="s">
        <v>29</v>
      </c>
      <c r="I37" s="39" t="s">
        <v>29</v>
      </c>
      <c r="J37" s="42">
        <v>0</v>
      </c>
      <c r="K37" s="43">
        <v>0</v>
      </c>
      <c r="L37" s="43">
        <v>0</v>
      </c>
      <c r="M37" s="18">
        <f t="shared" si="25"/>
        <v>0</v>
      </c>
      <c r="N37" s="19" t="str">
        <f t="shared" si="26"/>
        <v>END</v>
      </c>
      <c r="P37" s="100" t="str">
        <f t="shared" si="20"/>
        <v>END</v>
      </c>
      <c r="Q37" s="64">
        <v>0</v>
      </c>
      <c r="R37" s="63" t="str">
        <f t="shared" si="2"/>
        <v>END</v>
      </c>
      <c r="S37" s="57" t="str">
        <f t="shared" si="21"/>
        <v>END</v>
      </c>
      <c r="U37" s="20">
        <f t="shared" si="3"/>
        <v>0</v>
      </c>
      <c r="V37" s="18">
        <f t="shared" si="4"/>
        <v>0</v>
      </c>
      <c r="W37" s="18">
        <f t="shared" si="5"/>
        <v>0</v>
      </c>
      <c r="X37" s="18">
        <f t="shared" si="27"/>
        <v>0</v>
      </c>
      <c r="Y37" s="21">
        <f t="shared" si="22"/>
        <v>0</v>
      </c>
      <c r="AA37" s="20">
        <f t="shared" si="7"/>
        <v>0</v>
      </c>
      <c r="AB37" s="18">
        <f t="shared" si="8"/>
        <v>0</v>
      </c>
      <c r="AC37" s="18">
        <f t="shared" si="9"/>
        <v>0</v>
      </c>
      <c r="AD37" s="18">
        <f t="shared" si="28"/>
        <v>0</v>
      </c>
      <c r="AE37" s="21">
        <f t="shared" si="23"/>
        <v>0</v>
      </c>
      <c r="AG37" s="20">
        <f t="shared" si="11"/>
        <v>0</v>
      </c>
      <c r="AH37" s="18">
        <f t="shared" si="12"/>
        <v>0</v>
      </c>
      <c r="AI37" s="18">
        <f t="shared" si="13"/>
        <v>0</v>
      </c>
      <c r="AJ37" s="18">
        <f t="shared" si="29"/>
        <v>0</v>
      </c>
      <c r="AK37" s="21">
        <f t="shared" si="24"/>
        <v>0</v>
      </c>
      <c r="AM37" s="20">
        <f t="shared" si="30"/>
        <v>0</v>
      </c>
      <c r="AN37" s="18">
        <f t="shared" si="31"/>
        <v>0</v>
      </c>
      <c r="AO37" s="18">
        <f t="shared" si="32"/>
        <v>0</v>
      </c>
      <c r="AP37" s="18">
        <f t="shared" si="33"/>
        <v>0</v>
      </c>
      <c r="AQ37" s="21">
        <f t="shared" si="34"/>
        <v>0</v>
      </c>
    </row>
    <row r="38" spans="2:43" ht="13.2" customHeight="1" x14ac:dyDescent="0.25">
      <c r="B38" s="39" t="s">
        <v>29</v>
      </c>
      <c r="C38" s="39" t="s">
        <v>29</v>
      </c>
      <c r="D38" s="39" t="s">
        <v>29</v>
      </c>
      <c r="E38" s="39" t="s">
        <v>29</v>
      </c>
      <c r="F38" s="39" t="s">
        <v>29</v>
      </c>
      <c r="G38" s="39" t="s">
        <v>29</v>
      </c>
      <c r="H38" s="39" t="s">
        <v>29</v>
      </c>
      <c r="I38" s="39" t="s">
        <v>29</v>
      </c>
      <c r="J38" s="42">
        <v>0</v>
      </c>
      <c r="K38" s="43">
        <v>0</v>
      </c>
      <c r="L38" s="43">
        <v>0</v>
      </c>
      <c r="M38" s="18">
        <f t="shared" si="25"/>
        <v>0</v>
      </c>
      <c r="N38" s="19" t="str">
        <f t="shared" si="26"/>
        <v>END</v>
      </c>
      <c r="P38" s="100" t="str">
        <f t="shared" si="20"/>
        <v>END</v>
      </c>
      <c r="Q38" s="64">
        <v>0</v>
      </c>
      <c r="R38" s="63" t="str">
        <f t="shared" si="2"/>
        <v>END</v>
      </c>
      <c r="S38" s="57" t="str">
        <f t="shared" si="21"/>
        <v>END</v>
      </c>
      <c r="U38" s="20">
        <f t="shared" si="3"/>
        <v>0</v>
      </c>
      <c r="V38" s="18">
        <f t="shared" si="4"/>
        <v>0</v>
      </c>
      <c r="W38" s="18">
        <f t="shared" si="5"/>
        <v>0</v>
      </c>
      <c r="X38" s="18">
        <f t="shared" si="27"/>
        <v>0</v>
      </c>
      <c r="Y38" s="21">
        <f t="shared" si="22"/>
        <v>0</v>
      </c>
      <c r="AA38" s="20">
        <f t="shared" si="7"/>
        <v>0</v>
      </c>
      <c r="AB38" s="18">
        <f t="shared" si="8"/>
        <v>0</v>
      </c>
      <c r="AC38" s="18">
        <f t="shared" si="9"/>
        <v>0</v>
      </c>
      <c r="AD38" s="18">
        <f t="shared" si="28"/>
        <v>0</v>
      </c>
      <c r="AE38" s="21">
        <f t="shared" si="23"/>
        <v>0</v>
      </c>
      <c r="AG38" s="20">
        <f t="shared" si="11"/>
        <v>0</v>
      </c>
      <c r="AH38" s="18">
        <f t="shared" si="12"/>
        <v>0</v>
      </c>
      <c r="AI38" s="18">
        <f t="shared" si="13"/>
        <v>0</v>
      </c>
      <c r="AJ38" s="18">
        <f t="shared" si="29"/>
        <v>0</v>
      </c>
      <c r="AK38" s="21">
        <f t="shared" si="24"/>
        <v>0</v>
      </c>
      <c r="AM38" s="20">
        <f t="shared" si="30"/>
        <v>0</v>
      </c>
      <c r="AN38" s="18">
        <f t="shared" si="31"/>
        <v>0</v>
      </c>
      <c r="AO38" s="18">
        <f t="shared" si="32"/>
        <v>0</v>
      </c>
      <c r="AP38" s="18">
        <f t="shared" si="33"/>
        <v>0</v>
      </c>
      <c r="AQ38" s="21">
        <f t="shared" si="34"/>
        <v>0</v>
      </c>
    </row>
    <row r="39" spans="2:43" ht="13.2" customHeight="1" x14ac:dyDescent="0.25">
      <c r="B39" s="39" t="s">
        <v>29</v>
      </c>
      <c r="C39" s="39" t="s">
        <v>29</v>
      </c>
      <c r="D39" s="39" t="s">
        <v>29</v>
      </c>
      <c r="E39" s="39" t="s">
        <v>29</v>
      </c>
      <c r="F39" s="39" t="s">
        <v>29</v>
      </c>
      <c r="G39" s="39" t="s">
        <v>29</v>
      </c>
      <c r="H39" s="39" t="s">
        <v>29</v>
      </c>
      <c r="I39" s="39" t="s">
        <v>29</v>
      </c>
      <c r="J39" s="42">
        <v>0</v>
      </c>
      <c r="K39" s="43">
        <v>0</v>
      </c>
      <c r="L39" s="43">
        <v>0</v>
      </c>
      <c r="M39" s="18">
        <f t="shared" si="25"/>
        <v>0</v>
      </c>
      <c r="N39" s="19" t="str">
        <f t="shared" si="26"/>
        <v>END</v>
      </c>
      <c r="P39" s="100" t="str">
        <f t="shared" si="20"/>
        <v>END</v>
      </c>
      <c r="Q39" s="64">
        <v>0</v>
      </c>
      <c r="R39" s="63" t="str">
        <f t="shared" si="2"/>
        <v>END</v>
      </c>
      <c r="S39" s="57" t="str">
        <f t="shared" si="21"/>
        <v>END</v>
      </c>
      <c r="U39" s="20">
        <f t="shared" si="3"/>
        <v>0</v>
      </c>
      <c r="V39" s="18">
        <f t="shared" si="4"/>
        <v>0</v>
      </c>
      <c r="W39" s="18">
        <f t="shared" si="5"/>
        <v>0</v>
      </c>
      <c r="X39" s="18">
        <f t="shared" si="27"/>
        <v>0</v>
      </c>
      <c r="Y39" s="21">
        <f t="shared" si="22"/>
        <v>0</v>
      </c>
      <c r="AA39" s="20">
        <f t="shared" si="7"/>
        <v>0</v>
      </c>
      <c r="AB39" s="18">
        <f t="shared" si="8"/>
        <v>0</v>
      </c>
      <c r="AC39" s="18">
        <f t="shared" si="9"/>
        <v>0</v>
      </c>
      <c r="AD39" s="18">
        <f t="shared" si="28"/>
        <v>0</v>
      </c>
      <c r="AE39" s="21">
        <f t="shared" si="23"/>
        <v>0</v>
      </c>
      <c r="AG39" s="20">
        <f t="shared" si="11"/>
        <v>0</v>
      </c>
      <c r="AH39" s="18">
        <f t="shared" si="12"/>
        <v>0</v>
      </c>
      <c r="AI39" s="18">
        <f t="shared" si="13"/>
        <v>0</v>
      </c>
      <c r="AJ39" s="18">
        <f t="shared" si="29"/>
        <v>0</v>
      </c>
      <c r="AK39" s="21">
        <f t="shared" si="24"/>
        <v>0</v>
      </c>
      <c r="AM39" s="20">
        <f t="shared" si="30"/>
        <v>0</v>
      </c>
      <c r="AN39" s="18">
        <f t="shared" si="31"/>
        <v>0</v>
      </c>
      <c r="AO39" s="18">
        <f t="shared" si="32"/>
        <v>0</v>
      </c>
      <c r="AP39" s="18">
        <f t="shared" si="33"/>
        <v>0</v>
      </c>
      <c r="AQ39" s="21">
        <f t="shared" si="34"/>
        <v>0</v>
      </c>
    </row>
    <row r="40" spans="2:43" ht="13.2" customHeight="1" x14ac:dyDescent="0.25">
      <c r="B40" s="39" t="s">
        <v>29</v>
      </c>
      <c r="C40" s="39" t="s">
        <v>29</v>
      </c>
      <c r="D40" s="39" t="s">
        <v>29</v>
      </c>
      <c r="E40" s="39" t="s">
        <v>29</v>
      </c>
      <c r="F40" s="39" t="s">
        <v>29</v>
      </c>
      <c r="G40" s="39" t="s">
        <v>29</v>
      </c>
      <c r="H40" s="39" t="s">
        <v>29</v>
      </c>
      <c r="I40" s="39" t="s">
        <v>29</v>
      </c>
      <c r="J40" s="42">
        <v>0</v>
      </c>
      <c r="K40" s="43">
        <v>0</v>
      </c>
      <c r="L40" s="43">
        <v>0</v>
      </c>
      <c r="M40" s="18">
        <f t="shared" si="25"/>
        <v>0</v>
      </c>
      <c r="N40" s="19" t="str">
        <f t="shared" si="26"/>
        <v>END</v>
      </c>
      <c r="P40" s="100" t="str">
        <f t="shared" si="20"/>
        <v>END</v>
      </c>
      <c r="Q40" s="64">
        <v>0</v>
      </c>
      <c r="R40" s="63" t="str">
        <f t="shared" si="2"/>
        <v>END</v>
      </c>
      <c r="S40" s="57" t="str">
        <f t="shared" si="21"/>
        <v>END</v>
      </c>
      <c r="U40" s="20">
        <f t="shared" si="3"/>
        <v>0</v>
      </c>
      <c r="V40" s="18">
        <f t="shared" si="4"/>
        <v>0</v>
      </c>
      <c r="W40" s="18">
        <f t="shared" si="5"/>
        <v>0</v>
      </c>
      <c r="X40" s="18">
        <f t="shared" si="27"/>
        <v>0</v>
      </c>
      <c r="Y40" s="21">
        <f t="shared" si="22"/>
        <v>0</v>
      </c>
      <c r="AA40" s="20">
        <f t="shared" si="7"/>
        <v>0</v>
      </c>
      <c r="AB40" s="18">
        <f t="shared" si="8"/>
        <v>0</v>
      </c>
      <c r="AC40" s="18">
        <f t="shared" si="9"/>
        <v>0</v>
      </c>
      <c r="AD40" s="18">
        <f t="shared" si="28"/>
        <v>0</v>
      </c>
      <c r="AE40" s="21">
        <f t="shared" si="23"/>
        <v>0</v>
      </c>
      <c r="AG40" s="20">
        <f t="shared" si="11"/>
        <v>0</v>
      </c>
      <c r="AH40" s="18">
        <f t="shared" si="12"/>
        <v>0</v>
      </c>
      <c r="AI40" s="18">
        <f t="shared" si="13"/>
        <v>0</v>
      </c>
      <c r="AJ40" s="18">
        <f t="shared" si="29"/>
        <v>0</v>
      </c>
      <c r="AK40" s="21">
        <f t="shared" si="24"/>
        <v>0</v>
      </c>
      <c r="AM40" s="20">
        <f t="shared" si="30"/>
        <v>0</v>
      </c>
      <c r="AN40" s="18">
        <f t="shared" si="31"/>
        <v>0</v>
      </c>
      <c r="AO40" s="18">
        <f t="shared" si="32"/>
        <v>0</v>
      </c>
      <c r="AP40" s="18">
        <f t="shared" si="33"/>
        <v>0</v>
      </c>
      <c r="AQ40" s="21">
        <f t="shared" si="34"/>
        <v>0</v>
      </c>
    </row>
    <row r="41" spans="2:43" ht="13.2" customHeight="1" x14ac:dyDescent="0.25">
      <c r="B41" s="39" t="s">
        <v>29</v>
      </c>
      <c r="C41" s="39" t="s">
        <v>29</v>
      </c>
      <c r="D41" s="39" t="s">
        <v>29</v>
      </c>
      <c r="E41" s="39" t="s">
        <v>29</v>
      </c>
      <c r="F41" s="39" t="s">
        <v>29</v>
      </c>
      <c r="G41" s="39" t="s">
        <v>29</v>
      </c>
      <c r="H41" s="39" t="s">
        <v>29</v>
      </c>
      <c r="I41" s="39" t="s">
        <v>29</v>
      </c>
      <c r="J41" s="42">
        <v>0</v>
      </c>
      <c r="K41" s="43">
        <v>0</v>
      </c>
      <c r="L41" s="43">
        <v>0</v>
      </c>
      <c r="M41" s="18">
        <f t="shared" si="25"/>
        <v>0</v>
      </c>
      <c r="N41" s="19" t="str">
        <f t="shared" si="26"/>
        <v>END</v>
      </c>
      <c r="P41" s="100" t="str">
        <f t="shared" si="20"/>
        <v>END</v>
      </c>
      <c r="Q41" s="64">
        <v>0</v>
      </c>
      <c r="R41" s="63" t="str">
        <f t="shared" si="2"/>
        <v>END</v>
      </c>
      <c r="S41" s="57" t="str">
        <f t="shared" si="21"/>
        <v>END</v>
      </c>
      <c r="U41" s="20">
        <f t="shared" si="3"/>
        <v>0</v>
      </c>
      <c r="V41" s="18">
        <f t="shared" si="4"/>
        <v>0</v>
      </c>
      <c r="W41" s="18">
        <f t="shared" si="5"/>
        <v>0</v>
      </c>
      <c r="X41" s="18">
        <f t="shared" si="27"/>
        <v>0</v>
      </c>
      <c r="Y41" s="21">
        <f t="shared" si="22"/>
        <v>0</v>
      </c>
      <c r="AA41" s="20">
        <f t="shared" si="7"/>
        <v>0</v>
      </c>
      <c r="AB41" s="18">
        <f t="shared" si="8"/>
        <v>0</v>
      </c>
      <c r="AC41" s="18">
        <f t="shared" si="9"/>
        <v>0</v>
      </c>
      <c r="AD41" s="18">
        <f t="shared" si="28"/>
        <v>0</v>
      </c>
      <c r="AE41" s="21">
        <f t="shared" si="23"/>
        <v>0</v>
      </c>
      <c r="AG41" s="20">
        <f t="shared" si="11"/>
        <v>0</v>
      </c>
      <c r="AH41" s="18">
        <f t="shared" si="12"/>
        <v>0</v>
      </c>
      <c r="AI41" s="18">
        <f t="shared" si="13"/>
        <v>0</v>
      </c>
      <c r="AJ41" s="18">
        <f t="shared" si="29"/>
        <v>0</v>
      </c>
      <c r="AK41" s="21">
        <f t="shared" si="24"/>
        <v>0</v>
      </c>
      <c r="AM41" s="20">
        <f t="shared" si="30"/>
        <v>0</v>
      </c>
      <c r="AN41" s="18">
        <f t="shared" si="31"/>
        <v>0</v>
      </c>
      <c r="AO41" s="18">
        <f t="shared" si="32"/>
        <v>0</v>
      </c>
      <c r="AP41" s="18">
        <f t="shared" si="33"/>
        <v>0</v>
      </c>
      <c r="AQ41" s="21">
        <f t="shared" si="34"/>
        <v>0</v>
      </c>
    </row>
    <row r="42" spans="2:43" ht="13.2" customHeight="1" x14ac:dyDescent="0.25">
      <c r="B42" s="39" t="s">
        <v>29</v>
      </c>
      <c r="C42" s="39" t="s">
        <v>29</v>
      </c>
      <c r="D42" s="39" t="s">
        <v>29</v>
      </c>
      <c r="E42" s="39" t="s">
        <v>29</v>
      </c>
      <c r="F42" s="39" t="s">
        <v>29</v>
      </c>
      <c r="G42" s="39" t="s">
        <v>29</v>
      </c>
      <c r="H42" s="39" t="s">
        <v>29</v>
      </c>
      <c r="I42" s="39" t="s">
        <v>29</v>
      </c>
      <c r="J42" s="42">
        <v>0</v>
      </c>
      <c r="K42" s="43">
        <v>0</v>
      </c>
      <c r="L42" s="43">
        <v>0</v>
      </c>
      <c r="M42" s="18">
        <f t="shared" si="25"/>
        <v>0</v>
      </c>
      <c r="N42" s="19" t="str">
        <f t="shared" si="26"/>
        <v>END</v>
      </c>
      <c r="P42" s="100" t="str">
        <f t="shared" si="20"/>
        <v>END</v>
      </c>
      <c r="Q42" s="64">
        <v>0</v>
      </c>
      <c r="R42" s="63" t="str">
        <f t="shared" si="2"/>
        <v>END</v>
      </c>
      <c r="S42" s="57" t="str">
        <f t="shared" si="21"/>
        <v>END</v>
      </c>
      <c r="U42" s="20">
        <f t="shared" si="3"/>
        <v>0</v>
      </c>
      <c r="V42" s="18">
        <f t="shared" si="4"/>
        <v>0</v>
      </c>
      <c r="W42" s="18">
        <f t="shared" si="5"/>
        <v>0</v>
      </c>
      <c r="X42" s="18">
        <f t="shared" si="27"/>
        <v>0</v>
      </c>
      <c r="Y42" s="21">
        <f t="shared" si="22"/>
        <v>0</v>
      </c>
      <c r="AA42" s="20">
        <f t="shared" si="7"/>
        <v>0</v>
      </c>
      <c r="AB42" s="18">
        <f t="shared" si="8"/>
        <v>0</v>
      </c>
      <c r="AC42" s="18">
        <f t="shared" si="9"/>
        <v>0</v>
      </c>
      <c r="AD42" s="18">
        <f t="shared" si="28"/>
        <v>0</v>
      </c>
      <c r="AE42" s="21">
        <f t="shared" si="23"/>
        <v>0</v>
      </c>
      <c r="AG42" s="20">
        <f t="shared" si="11"/>
        <v>0</v>
      </c>
      <c r="AH42" s="18">
        <f t="shared" si="12"/>
        <v>0</v>
      </c>
      <c r="AI42" s="18">
        <f t="shared" si="13"/>
        <v>0</v>
      </c>
      <c r="AJ42" s="18">
        <f t="shared" si="29"/>
        <v>0</v>
      </c>
      <c r="AK42" s="21">
        <f t="shared" si="24"/>
        <v>0</v>
      </c>
      <c r="AM42" s="20">
        <f t="shared" si="30"/>
        <v>0</v>
      </c>
      <c r="AN42" s="18">
        <f t="shared" si="31"/>
        <v>0</v>
      </c>
      <c r="AO42" s="18">
        <f t="shared" si="32"/>
        <v>0</v>
      </c>
      <c r="AP42" s="18">
        <f t="shared" si="33"/>
        <v>0</v>
      </c>
      <c r="AQ42" s="21">
        <f t="shared" si="34"/>
        <v>0</v>
      </c>
    </row>
    <row r="43" spans="2:43" ht="13.2" customHeight="1" x14ac:dyDescent="0.25">
      <c r="B43" s="39" t="s">
        <v>29</v>
      </c>
      <c r="C43" s="39" t="s">
        <v>29</v>
      </c>
      <c r="D43" s="39" t="s">
        <v>29</v>
      </c>
      <c r="E43" s="39" t="s">
        <v>29</v>
      </c>
      <c r="F43" s="39" t="s">
        <v>29</v>
      </c>
      <c r="G43" s="39" t="s">
        <v>29</v>
      </c>
      <c r="H43" s="39" t="s">
        <v>29</v>
      </c>
      <c r="I43" s="39" t="s">
        <v>29</v>
      </c>
      <c r="J43" s="42">
        <v>0</v>
      </c>
      <c r="K43" s="43">
        <v>0</v>
      </c>
      <c r="L43" s="43">
        <v>0</v>
      </c>
      <c r="M43" s="18">
        <f t="shared" si="25"/>
        <v>0</v>
      </c>
      <c r="N43" s="19" t="str">
        <f t="shared" si="26"/>
        <v>END</v>
      </c>
      <c r="P43" s="100" t="str">
        <f t="shared" si="20"/>
        <v>END</v>
      </c>
      <c r="Q43" s="64">
        <v>0</v>
      </c>
      <c r="R43" s="63" t="str">
        <f t="shared" si="2"/>
        <v>END</v>
      </c>
      <c r="S43" s="57" t="str">
        <f t="shared" si="21"/>
        <v>END</v>
      </c>
      <c r="U43" s="20">
        <f t="shared" si="3"/>
        <v>0</v>
      </c>
      <c r="V43" s="18">
        <f t="shared" si="4"/>
        <v>0</v>
      </c>
      <c r="W43" s="18">
        <f t="shared" si="5"/>
        <v>0</v>
      </c>
      <c r="X43" s="18">
        <f t="shared" si="27"/>
        <v>0</v>
      </c>
      <c r="Y43" s="21">
        <f t="shared" si="22"/>
        <v>0</v>
      </c>
      <c r="AA43" s="20">
        <f t="shared" si="7"/>
        <v>0</v>
      </c>
      <c r="AB43" s="18">
        <f t="shared" si="8"/>
        <v>0</v>
      </c>
      <c r="AC43" s="18">
        <f t="shared" si="9"/>
        <v>0</v>
      </c>
      <c r="AD43" s="18">
        <f t="shared" si="28"/>
        <v>0</v>
      </c>
      <c r="AE43" s="21">
        <f t="shared" si="23"/>
        <v>0</v>
      </c>
      <c r="AG43" s="20">
        <f t="shared" si="11"/>
        <v>0</v>
      </c>
      <c r="AH43" s="18">
        <f t="shared" si="12"/>
        <v>0</v>
      </c>
      <c r="AI43" s="18">
        <f t="shared" si="13"/>
        <v>0</v>
      </c>
      <c r="AJ43" s="18">
        <f t="shared" si="29"/>
        <v>0</v>
      </c>
      <c r="AK43" s="21">
        <f t="shared" si="24"/>
        <v>0</v>
      </c>
      <c r="AM43" s="20">
        <f t="shared" si="30"/>
        <v>0</v>
      </c>
      <c r="AN43" s="18">
        <f t="shared" si="31"/>
        <v>0</v>
      </c>
      <c r="AO43" s="18">
        <f t="shared" si="32"/>
        <v>0</v>
      </c>
      <c r="AP43" s="18">
        <f t="shared" si="33"/>
        <v>0</v>
      </c>
      <c r="AQ43" s="21">
        <f t="shared" si="34"/>
        <v>0</v>
      </c>
    </row>
    <row r="44" spans="2:43" ht="13.2" customHeight="1" x14ac:dyDescent="0.25">
      <c r="B44" s="39" t="s">
        <v>29</v>
      </c>
      <c r="C44" s="39" t="s">
        <v>29</v>
      </c>
      <c r="D44" s="39" t="s">
        <v>29</v>
      </c>
      <c r="E44" s="39" t="s">
        <v>29</v>
      </c>
      <c r="F44" s="39" t="s">
        <v>29</v>
      </c>
      <c r="G44" s="39" t="s">
        <v>29</v>
      </c>
      <c r="H44" s="39" t="s">
        <v>29</v>
      </c>
      <c r="I44" s="39" t="s">
        <v>29</v>
      </c>
      <c r="J44" s="42">
        <v>0</v>
      </c>
      <c r="K44" s="43">
        <v>0</v>
      </c>
      <c r="L44" s="43">
        <v>0</v>
      </c>
      <c r="M44" s="18">
        <f t="shared" si="25"/>
        <v>0</v>
      </c>
      <c r="N44" s="19" t="str">
        <f t="shared" si="26"/>
        <v>END</v>
      </c>
      <c r="P44" s="100" t="str">
        <f t="shared" si="20"/>
        <v>END</v>
      </c>
      <c r="Q44" s="64">
        <v>0</v>
      </c>
      <c r="R44" s="63" t="str">
        <f t="shared" si="2"/>
        <v>END</v>
      </c>
      <c r="S44" s="57" t="str">
        <f t="shared" si="21"/>
        <v>END</v>
      </c>
      <c r="U44" s="20">
        <f t="shared" si="3"/>
        <v>0</v>
      </c>
      <c r="V44" s="18">
        <f t="shared" si="4"/>
        <v>0</v>
      </c>
      <c r="W44" s="18">
        <f t="shared" si="5"/>
        <v>0</v>
      </c>
      <c r="X44" s="18">
        <f t="shared" si="27"/>
        <v>0</v>
      </c>
      <c r="Y44" s="21">
        <f t="shared" si="22"/>
        <v>0</v>
      </c>
      <c r="AA44" s="20">
        <f t="shared" si="7"/>
        <v>0</v>
      </c>
      <c r="AB44" s="18">
        <f t="shared" si="8"/>
        <v>0</v>
      </c>
      <c r="AC44" s="18">
        <f t="shared" si="9"/>
        <v>0</v>
      </c>
      <c r="AD44" s="18">
        <f t="shared" si="28"/>
        <v>0</v>
      </c>
      <c r="AE44" s="21">
        <f t="shared" si="23"/>
        <v>0</v>
      </c>
      <c r="AG44" s="20">
        <f t="shared" si="11"/>
        <v>0</v>
      </c>
      <c r="AH44" s="18">
        <f t="shared" si="12"/>
        <v>0</v>
      </c>
      <c r="AI44" s="18">
        <f t="shared" si="13"/>
        <v>0</v>
      </c>
      <c r="AJ44" s="18">
        <f t="shared" si="29"/>
        <v>0</v>
      </c>
      <c r="AK44" s="21">
        <f t="shared" si="24"/>
        <v>0</v>
      </c>
      <c r="AM44" s="20">
        <f t="shared" si="30"/>
        <v>0</v>
      </c>
      <c r="AN44" s="18">
        <f t="shared" si="31"/>
        <v>0</v>
      </c>
      <c r="AO44" s="18">
        <f t="shared" si="32"/>
        <v>0</v>
      </c>
      <c r="AP44" s="18">
        <f t="shared" si="33"/>
        <v>0</v>
      </c>
      <c r="AQ44" s="21">
        <f t="shared" si="34"/>
        <v>0</v>
      </c>
    </row>
    <row r="45" spans="2:43" ht="13.2" customHeight="1" x14ac:dyDescent="0.25">
      <c r="B45" s="39" t="s">
        <v>29</v>
      </c>
      <c r="C45" s="39" t="s">
        <v>29</v>
      </c>
      <c r="D45" s="39" t="s">
        <v>29</v>
      </c>
      <c r="E45" s="39" t="s">
        <v>29</v>
      </c>
      <c r="F45" s="39" t="s">
        <v>29</v>
      </c>
      <c r="G45" s="39" t="s">
        <v>29</v>
      </c>
      <c r="H45" s="39" t="s">
        <v>29</v>
      </c>
      <c r="I45" s="39" t="s">
        <v>29</v>
      </c>
      <c r="J45" s="42">
        <v>0</v>
      </c>
      <c r="K45" s="43">
        <v>0</v>
      </c>
      <c r="L45" s="43">
        <v>0</v>
      </c>
      <c r="M45" s="18">
        <f t="shared" si="25"/>
        <v>0</v>
      </c>
      <c r="N45" s="19" t="str">
        <f t="shared" si="26"/>
        <v>END</v>
      </c>
      <c r="P45" s="100" t="str">
        <f t="shared" si="20"/>
        <v>END</v>
      </c>
      <c r="Q45" s="64">
        <v>0</v>
      </c>
      <c r="R45" s="63" t="str">
        <f t="shared" ref="R45:R76" si="35">IF(AND(K45=0,L45=0),"END",IF(OR(N45=N$131,N45=N$132,N45=N$133,N45=N$134,N45=N$135,N45=N$136,N45=N$137,N45=N$138),"RESOLVE FLAG",IF(AND(K45&gt;0,L45&lt;0),(-L45/K45),0)))</f>
        <v>END</v>
      </c>
      <c r="S45" s="57" t="str">
        <f t="shared" si="21"/>
        <v>END</v>
      </c>
      <c r="U45" s="20">
        <f t="shared" ref="U45:U76" si="36">IF($H45=$H$132,$J45,0)</f>
        <v>0</v>
      </c>
      <c r="V45" s="18">
        <f t="shared" ref="V45:V76" si="37">IF($H45=$H$132,$K45,0)</f>
        <v>0</v>
      </c>
      <c r="W45" s="18">
        <f t="shared" ref="W45:W76" si="38">IF($H45=$H$132,$L45,0)</f>
        <v>0</v>
      </c>
      <c r="X45" s="18">
        <f t="shared" si="27"/>
        <v>0</v>
      </c>
      <c r="Y45" s="21">
        <f t="shared" si="22"/>
        <v>0</v>
      </c>
      <c r="AA45" s="20">
        <f t="shared" ref="AA45:AA76" si="39">IF($H45=$H$133,$J45,0)</f>
        <v>0</v>
      </c>
      <c r="AB45" s="18">
        <f t="shared" ref="AB45:AB76" si="40">IF($H45=$H$133,$K45,0)</f>
        <v>0</v>
      </c>
      <c r="AC45" s="18">
        <f t="shared" ref="AC45:AC76" si="41">IF($H45=$H$133,$L45,0)</f>
        <v>0</v>
      </c>
      <c r="AD45" s="18">
        <f t="shared" si="28"/>
        <v>0</v>
      </c>
      <c r="AE45" s="21">
        <f t="shared" si="23"/>
        <v>0</v>
      </c>
      <c r="AG45" s="20">
        <f t="shared" ref="AG45:AG76" si="42">IF($H45=$H$134,$J45,0)</f>
        <v>0</v>
      </c>
      <c r="AH45" s="18">
        <f t="shared" ref="AH45:AH76" si="43">IF($H45=$H$134,$K45,0)</f>
        <v>0</v>
      </c>
      <c r="AI45" s="18">
        <f t="shared" ref="AI45:AI76" si="44">IF($H45=$H$134,$L45,0)</f>
        <v>0</v>
      </c>
      <c r="AJ45" s="18">
        <f t="shared" si="29"/>
        <v>0</v>
      </c>
      <c r="AK45" s="21">
        <f t="shared" si="24"/>
        <v>0</v>
      </c>
      <c r="AM45" s="20">
        <f t="shared" si="30"/>
        <v>0</v>
      </c>
      <c r="AN45" s="18">
        <f t="shared" si="31"/>
        <v>0</v>
      </c>
      <c r="AO45" s="18">
        <f t="shared" si="32"/>
        <v>0</v>
      </c>
      <c r="AP45" s="18">
        <f t="shared" si="33"/>
        <v>0</v>
      </c>
      <c r="AQ45" s="21">
        <f t="shared" si="34"/>
        <v>0</v>
      </c>
    </row>
    <row r="46" spans="2:43" ht="13.2" customHeight="1" x14ac:dyDescent="0.25">
      <c r="B46" s="39" t="s">
        <v>29</v>
      </c>
      <c r="C46" s="39" t="s">
        <v>29</v>
      </c>
      <c r="D46" s="39" t="s">
        <v>29</v>
      </c>
      <c r="E46" s="39" t="s">
        <v>29</v>
      </c>
      <c r="F46" s="39" t="s">
        <v>29</v>
      </c>
      <c r="G46" s="39" t="s">
        <v>29</v>
      </c>
      <c r="H46" s="39" t="s">
        <v>29</v>
      </c>
      <c r="I46" s="39" t="s">
        <v>29</v>
      </c>
      <c r="J46" s="42">
        <v>0</v>
      </c>
      <c r="K46" s="43">
        <v>0</v>
      </c>
      <c r="L46" s="43">
        <v>0</v>
      </c>
      <c r="M46" s="18">
        <f t="shared" si="25"/>
        <v>0</v>
      </c>
      <c r="N46" s="19" t="str">
        <f t="shared" si="26"/>
        <v>END</v>
      </c>
      <c r="P46" s="100" t="str">
        <f t="shared" si="20"/>
        <v>END</v>
      </c>
      <c r="Q46" s="64">
        <v>0</v>
      </c>
      <c r="R46" s="63" t="str">
        <f t="shared" si="35"/>
        <v>END</v>
      </c>
      <c r="S46" s="57" t="str">
        <f t="shared" si="21"/>
        <v>END</v>
      </c>
      <c r="U46" s="20">
        <f t="shared" si="36"/>
        <v>0</v>
      </c>
      <c r="V46" s="18">
        <f t="shared" si="37"/>
        <v>0</v>
      </c>
      <c r="W46" s="18">
        <f t="shared" si="38"/>
        <v>0</v>
      </c>
      <c r="X46" s="18">
        <f t="shared" si="27"/>
        <v>0</v>
      </c>
      <c r="Y46" s="21">
        <f t="shared" si="22"/>
        <v>0</v>
      </c>
      <c r="AA46" s="20">
        <f t="shared" si="39"/>
        <v>0</v>
      </c>
      <c r="AB46" s="18">
        <f t="shared" si="40"/>
        <v>0</v>
      </c>
      <c r="AC46" s="18">
        <f t="shared" si="41"/>
        <v>0</v>
      </c>
      <c r="AD46" s="18">
        <f t="shared" si="28"/>
        <v>0</v>
      </c>
      <c r="AE46" s="21">
        <f t="shared" si="23"/>
        <v>0</v>
      </c>
      <c r="AG46" s="20">
        <f t="shared" si="42"/>
        <v>0</v>
      </c>
      <c r="AH46" s="18">
        <f t="shared" si="43"/>
        <v>0</v>
      </c>
      <c r="AI46" s="18">
        <f t="shared" si="44"/>
        <v>0</v>
      </c>
      <c r="AJ46" s="18">
        <f t="shared" si="29"/>
        <v>0</v>
      </c>
      <c r="AK46" s="21">
        <f t="shared" si="24"/>
        <v>0</v>
      </c>
      <c r="AM46" s="20">
        <f t="shared" si="30"/>
        <v>0</v>
      </c>
      <c r="AN46" s="18">
        <f t="shared" si="31"/>
        <v>0</v>
      </c>
      <c r="AO46" s="18">
        <f t="shared" si="32"/>
        <v>0</v>
      </c>
      <c r="AP46" s="18">
        <f t="shared" si="33"/>
        <v>0</v>
      </c>
      <c r="AQ46" s="21">
        <f t="shared" si="34"/>
        <v>0</v>
      </c>
    </row>
    <row r="47" spans="2:43" ht="13.2" customHeight="1" x14ac:dyDescent="0.25">
      <c r="B47" s="39" t="s">
        <v>29</v>
      </c>
      <c r="C47" s="39" t="s">
        <v>29</v>
      </c>
      <c r="D47" s="39" t="s">
        <v>29</v>
      </c>
      <c r="E47" s="39" t="s">
        <v>29</v>
      </c>
      <c r="F47" s="39" t="s">
        <v>29</v>
      </c>
      <c r="G47" s="39" t="s">
        <v>29</v>
      </c>
      <c r="H47" s="39" t="s">
        <v>29</v>
      </c>
      <c r="I47" s="39" t="s">
        <v>29</v>
      </c>
      <c r="J47" s="42">
        <v>0</v>
      </c>
      <c r="K47" s="43">
        <v>0</v>
      </c>
      <c r="L47" s="43">
        <v>0</v>
      </c>
      <c r="M47" s="18">
        <f t="shared" si="25"/>
        <v>0</v>
      </c>
      <c r="N47" s="19" t="str">
        <f t="shared" si="26"/>
        <v>END</v>
      </c>
      <c r="P47" s="100" t="str">
        <f t="shared" si="20"/>
        <v>END</v>
      </c>
      <c r="Q47" s="64">
        <v>0</v>
      </c>
      <c r="R47" s="63" t="str">
        <f t="shared" si="35"/>
        <v>END</v>
      </c>
      <c r="S47" s="57" t="str">
        <f t="shared" si="21"/>
        <v>END</v>
      </c>
      <c r="U47" s="20">
        <f t="shared" si="36"/>
        <v>0</v>
      </c>
      <c r="V47" s="18">
        <f t="shared" si="37"/>
        <v>0</v>
      </c>
      <c r="W47" s="18">
        <f t="shared" si="38"/>
        <v>0</v>
      </c>
      <c r="X47" s="18">
        <f t="shared" si="27"/>
        <v>0</v>
      </c>
      <c r="Y47" s="21">
        <f t="shared" si="22"/>
        <v>0</v>
      </c>
      <c r="AA47" s="20">
        <f t="shared" si="39"/>
        <v>0</v>
      </c>
      <c r="AB47" s="18">
        <f t="shared" si="40"/>
        <v>0</v>
      </c>
      <c r="AC47" s="18">
        <f t="shared" si="41"/>
        <v>0</v>
      </c>
      <c r="AD47" s="18">
        <f t="shared" si="28"/>
        <v>0</v>
      </c>
      <c r="AE47" s="21">
        <f t="shared" si="23"/>
        <v>0</v>
      </c>
      <c r="AG47" s="20">
        <f t="shared" si="42"/>
        <v>0</v>
      </c>
      <c r="AH47" s="18">
        <f t="shared" si="43"/>
        <v>0</v>
      </c>
      <c r="AI47" s="18">
        <f t="shared" si="44"/>
        <v>0</v>
      </c>
      <c r="AJ47" s="18">
        <f t="shared" si="29"/>
        <v>0</v>
      </c>
      <c r="AK47" s="21">
        <f t="shared" si="24"/>
        <v>0</v>
      </c>
      <c r="AM47" s="20">
        <f t="shared" si="30"/>
        <v>0</v>
      </c>
      <c r="AN47" s="18">
        <f t="shared" si="31"/>
        <v>0</v>
      </c>
      <c r="AO47" s="18">
        <f t="shared" si="32"/>
        <v>0</v>
      </c>
      <c r="AP47" s="18">
        <f t="shared" si="33"/>
        <v>0</v>
      </c>
      <c r="AQ47" s="21">
        <f t="shared" si="34"/>
        <v>0</v>
      </c>
    </row>
    <row r="48" spans="2:43" ht="13.2" customHeight="1" x14ac:dyDescent="0.25">
      <c r="B48" s="39" t="s">
        <v>29</v>
      </c>
      <c r="C48" s="39" t="s">
        <v>29</v>
      </c>
      <c r="D48" s="39" t="s">
        <v>29</v>
      </c>
      <c r="E48" s="39" t="s">
        <v>29</v>
      </c>
      <c r="F48" s="39" t="s">
        <v>29</v>
      </c>
      <c r="G48" s="39" t="s">
        <v>29</v>
      </c>
      <c r="H48" s="39" t="s">
        <v>29</v>
      </c>
      <c r="I48" s="39" t="s">
        <v>29</v>
      </c>
      <c r="J48" s="42">
        <v>0</v>
      </c>
      <c r="K48" s="43">
        <v>0</v>
      </c>
      <c r="L48" s="43">
        <v>0</v>
      </c>
      <c r="M48" s="18">
        <f t="shared" si="25"/>
        <v>0</v>
      </c>
      <c r="N48" s="19" t="str">
        <f t="shared" si="26"/>
        <v>END</v>
      </c>
      <c r="P48" s="100" t="str">
        <f t="shared" si="20"/>
        <v>END</v>
      </c>
      <c r="Q48" s="64">
        <v>0</v>
      </c>
      <c r="R48" s="63" t="str">
        <f t="shared" si="35"/>
        <v>END</v>
      </c>
      <c r="S48" s="57" t="str">
        <f t="shared" si="21"/>
        <v>END</v>
      </c>
      <c r="U48" s="20">
        <f t="shared" si="36"/>
        <v>0</v>
      </c>
      <c r="V48" s="18">
        <f t="shared" si="37"/>
        <v>0</v>
      </c>
      <c r="W48" s="18">
        <f t="shared" si="38"/>
        <v>0</v>
      </c>
      <c r="X48" s="18">
        <f t="shared" si="27"/>
        <v>0</v>
      </c>
      <c r="Y48" s="21">
        <f t="shared" si="22"/>
        <v>0</v>
      </c>
      <c r="AA48" s="20">
        <f t="shared" si="39"/>
        <v>0</v>
      </c>
      <c r="AB48" s="18">
        <f t="shared" si="40"/>
        <v>0</v>
      </c>
      <c r="AC48" s="18">
        <f t="shared" si="41"/>
        <v>0</v>
      </c>
      <c r="AD48" s="18">
        <f t="shared" si="28"/>
        <v>0</v>
      </c>
      <c r="AE48" s="21">
        <f t="shared" si="23"/>
        <v>0</v>
      </c>
      <c r="AG48" s="20">
        <f t="shared" si="42"/>
        <v>0</v>
      </c>
      <c r="AH48" s="18">
        <f t="shared" si="43"/>
        <v>0</v>
      </c>
      <c r="AI48" s="18">
        <f t="shared" si="44"/>
        <v>0</v>
      </c>
      <c r="AJ48" s="18">
        <f t="shared" si="29"/>
        <v>0</v>
      </c>
      <c r="AK48" s="21">
        <f t="shared" si="24"/>
        <v>0</v>
      </c>
      <c r="AM48" s="20">
        <f t="shared" si="30"/>
        <v>0</v>
      </c>
      <c r="AN48" s="18">
        <f t="shared" si="31"/>
        <v>0</v>
      </c>
      <c r="AO48" s="18">
        <f t="shared" si="32"/>
        <v>0</v>
      </c>
      <c r="AP48" s="18">
        <f t="shared" si="33"/>
        <v>0</v>
      </c>
      <c r="AQ48" s="21">
        <f t="shared" si="34"/>
        <v>0</v>
      </c>
    </row>
    <row r="49" spans="2:43" ht="13.2" customHeight="1" x14ac:dyDescent="0.25">
      <c r="B49" s="39" t="s">
        <v>29</v>
      </c>
      <c r="C49" s="39" t="s">
        <v>29</v>
      </c>
      <c r="D49" s="39" t="s">
        <v>29</v>
      </c>
      <c r="E49" s="39" t="s">
        <v>29</v>
      </c>
      <c r="F49" s="39" t="s">
        <v>29</v>
      </c>
      <c r="G49" s="39" t="s">
        <v>29</v>
      </c>
      <c r="H49" s="39" t="s">
        <v>29</v>
      </c>
      <c r="I49" s="39" t="s">
        <v>29</v>
      </c>
      <c r="J49" s="42">
        <v>0</v>
      </c>
      <c r="K49" s="43">
        <v>0</v>
      </c>
      <c r="L49" s="43">
        <v>0</v>
      </c>
      <c r="M49" s="18">
        <f t="shared" si="25"/>
        <v>0</v>
      </c>
      <c r="N49" s="19" t="str">
        <f t="shared" si="26"/>
        <v>END</v>
      </c>
      <c r="P49" s="100" t="str">
        <f t="shared" si="20"/>
        <v>END</v>
      </c>
      <c r="Q49" s="64">
        <v>0</v>
      </c>
      <c r="R49" s="63" t="str">
        <f t="shared" si="35"/>
        <v>END</v>
      </c>
      <c r="S49" s="57" t="str">
        <f t="shared" si="21"/>
        <v>END</v>
      </c>
      <c r="U49" s="20">
        <f t="shared" si="36"/>
        <v>0</v>
      </c>
      <c r="V49" s="18">
        <f t="shared" si="37"/>
        <v>0</v>
      </c>
      <c r="W49" s="18">
        <f t="shared" si="38"/>
        <v>0</v>
      </c>
      <c r="X49" s="18">
        <f t="shared" si="27"/>
        <v>0</v>
      </c>
      <c r="Y49" s="21">
        <f t="shared" si="22"/>
        <v>0</v>
      </c>
      <c r="AA49" s="20">
        <f t="shared" si="39"/>
        <v>0</v>
      </c>
      <c r="AB49" s="18">
        <f t="shared" si="40"/>
        <v>0</v>
      </c>
      <c r="AC49" s="18">
        <f t="shared" si="41"/>
        <v>0</v>
      </c>
      <c r="AD49" s="18">
        <f t="shared" si="28"/>
        <v>0</v>
      </c>
      <c r="AE49" s="21">
        <f t="shared" si="23"/>
        <v>0</v>
      </c>
      <c r="AG49" s="20">
        <f t="shared" si="42"/>
        <v>0</v>
      </c>
      <c r="AH49" s="18">
        <f t="shared" si="43"/>
        <v>0</v>
      </c>
      <c r="AI49" s="18">
        <f t="shared" si="44"/>
        <v>0</v>
      </c>
      <c r="AJ49" s="18">
        <f t="shared" si="29"/>
        <v>0</v>
      </c>
      <c r="AK49" s="21">
        <f t="shared" si="24"/>
        <v>0</v>
      </c>
      <c r="AM49" s="20">
        <f t="shared" si="30"/>
        <v>0</v>
      </c>
      <c r="AN49" s="18">
        <f t="shared" si="31"/>
        <v>0</v>
      </c>
      <c r="AO49" s="18">
        <f t="shared" si="32"/>
        <v>0</v>
      </c>
      <c r="AP49" s="18">
        <f t="shared" si="33"/>
        <v>0</v>
      </c>
      <c r="AQ49" s="21">
        <f t="shared" si="34"/>
        <v>0</v>
      </c>
    </row>
    <row r="50" spans="2:43" ht="13.2" customHeight="1" x14ac:dyDescent="0.25">
      <c r="B50" s="39" t="s">
        <v>29</v>
      </c>
      <c r="C50" s="39" t="s">
        <v>29</v>
      </c>
      <c r="D50" s="39" t="s">
        <v>29</v>
      </c>
      <c r="E50" s="39" t="s">
        <v>29</v>
      </c>
      <c r="F50" s="39" t="s">
        <v>29</v>
      </c>
      <c r="G50" s="39" t="s">
        <v>29</v>
      </c>
      <c r="H50" s="39" t="s">
        <v>29</v>
      </c>
      <c r="I50" s="39" t="s">
        <v>29</v>
      </c>
      <c r="J50" s="42">
        <v>0</v>
      </c>
      <c r="K50" s="43">
        <v>0</v>
      </c>
      <c r="L50" s="43">
        <v>0</v>
      </c>
      <c r="M50" s="18">
        <f t="shared" si="25"/>
        <v>0</v>
      </c>
      <c r="N50" s="19" t="str">
        <f t="shared" si="26"/>
        <v>END</v>
      </c>
      <c r="P50" s="100" t="str">
        <f t="shared" si="20"/>
        <v>END</v>
      </c>
      <c r="Q50" s="64">
        <v>0</v>
      </c>
      <c r="R50" s="63" t="str">
        <f t="shared" si="35"/>
        <v>END</v>
      </c>
      <c r="S50" s="57" t="str">
        <f t="shared" si="21"/>
        <v>END</v>
      </c>
      <c r="U50" s="20">
        <f t="shared" si="36"/>
        <v>0</v>
      </c>
      <c r="V50" s="18">
        <f t="shared" si="37"/>
        <v>0</v>
      </c>
      <c r="W50" s="18">
        <f t="shared" si="38"/>
        <v>0</v>
      </c>
      <c r="X50" s="18">
        <f t="shared" si="27"/>
        <v>0</v>
      </c>
      <c r="Y50" s="21">
        <f t="shared" si="22"/>
        <v>0</v>
      </c>
      <c r="AA50" s="20">
        <f t="shared" si="39"/>
        <v>0</v>
      </c>
      <c r="AB50" s="18">
        <f t="shared" si="40"/>
        <v>0</v>
      </c>
      <c r="AC50" s="18">
        <f t="shared" si="41"/>
        <v>0</v>
      </c>
      <c r="AD50" s="18">
        <f t="shared" si="28"/>
        <v>0</v>
      </c>
      <c r="AE50" s="21">
        <f t="shared" si="23"/>
        <v>0</v>
      </c>
      <c r="AG50" s="20">
        <f t="shared" si="42"/>
        <v>0</v>
      </c>
      <c r="AH50" s="18">
        <f t="shared" si="43"/>
        <v>0</v>
      </c>
      <c r="AI50" s="18">
        <f t="shared" si="44"/>
        <v>0</v>
      </c>
      <c r="AJ50" s="18">
        <f t="shared" si="29"/>
        <v>0</v>
      </c>
      <c r="AK50" s="21">
        <f t="shared" si="24"/>
        <v>0</v>
      </c>
      <c r="AM50" s="20">
        <f t="shared" si="30"/>
        <v>0</v>
      </c>
      <c r="AN50" s="18">
        <f t="shared" si="31"/>
        <v>0</v>
      </c>
      <c r="AO50" s="18">
        <f t="shared" si="32"/>
        <v>0</v>
      </c>
      <c r="AP50" s="18">
        <f t="shared" si="33"/>
        <v>0</v>
      </c>
      <c r="AQ50" s="21">
        <f t="shared" si="34"/>
        <v>0</v>
      </c>
    </row>
    <row r="51" spans="2:43" ht="13.2" customHeight="1" x14ac:dyDescent="0.25">
      <c r="B51" s="39" t="s">
        <v>29</v>
      </c>
      <c r="C51" s="39" t="s">
        <v>29</v>
      </c>
      <c r="D51" s="39" t="s">
        <v>29</v>
      </c>
      <c r="E51" s="39" t="s">
        <v>29</v>
      </c>
      <c r="F51" s="39" t="s">
        <v>29</v>
      </c>
      <c r="G51" s="39" t="s">
        <v>29</v>
      </c>
      <c r="H51" s="39" t="s">
        <v>29</v>
      </c>
      <c r="I51" s="39" t="s">
        <v>29</v>
      </c>
      <c r="J51" s="42">
        <v>0</v>
      </c>
      <c r="K51" s="43">
        <v>0</v>
      </c>
      <c r="L51" s="43">
        <v>0</v>
      </c>
      <c r="M51" s="18">
        <f t="shared" si="25"/>
        <v>0</v>
      </c>
      <c r="N51" s="19" t="str">
        <f t="shared" si="26"/>
        <v>END</v>
      </c>
      <c r="P51" s="100" t="str">
        <f t="shared" si="20"/>
        <v>END</v>
      </c>
      <c r="Q51" s="64">
        <v>0</v>
      </c>
      <c r="R51" s="63" t="str">
        <f t="shared" si="35"/>
        <v>END</v>
      </c>
      <c r="S51" s="57" t="str">
        <f t="shared" si="21"/>
        <v>END</v>
      </c>
      <c r="U51" s="20">
        <f t="shared" si="36"/>
        <v>0</v>
      </c>
      <c r="V51" s="18">
        <f t="shared" si="37"/>
        <v>0</v>
      </c>
      <c r="W51" s="18">
        <f t="shared" si="38"/>
        <v>0</v>
      </c>
      <c r="X51" s="18">
        <f t="shared" si="27"/>
        <v>0</v>
      </c>
      <c r="Y51" s="21">
        <f t="shared" si="22"/>
        <v>0</v>
      </c>
      <c r="AA51" s="20">
        <f t="shared" si="39"/>
        <v>0</v>
      </c>
      <c r="AB51" s="18">
        <f t="shared" si="40"/>
        <v>0</v>
      </c>
      <c r="AC51" s="18">
        <f t="shared" si="41"/>
        <v>0</v>
      </c>
      <c r="AD51" s="18">
        <f t="shared" si="28"/>
        <v>0</v>
      </c>
      <c r="AE51" s="21">
        <f t="shared" si="23"/>
        <v>0</v>
      </c>
      <c r="AG51" s="20">
        <f t="shared" si="42"/>
        <v>0</v>
      </c>
      <c r="AH51" s="18">
        <f t="shared" si="43"/>
        <v>0</v>
      </c>
      <c r="AI51" s="18">
        <f t="shared" si="44"/>
        <v>0</v>
      </c>
      <c r="AJ51" s="18">
        <f t="shared" si="29"/>
        <v>0</v>
      </c>
      <c r="AK51" s="21">
        <f t="shared" si="24"/>
        <v>0</v>
      </c>
      <c r="AM51" s="20">
        <f t="shared" si="30"/>
        <v>0</v>
      </c>
      <c r="AN51" s="18">
        <f t="shared" si="31"/>
        <v>0</v>
      </c>
      <c r="AO51" s="18">
        <f t="shared" si="32"/>
        <v>0</v>
      </c>
      <c r="AP51" s="18">
        <f t="shared" si="33"/>
        <v>0</v>
      </c>
      <c r="AQ51" s="21">
        <f t="shared" si="34"/>
        <v>0</v>
      </c>
    </row>
    <row r="52" spans="2:43" ht="13.2" customHeight="1" x14ac:dyDescent="0.25">
      <c r="B52" s="39" t="s">
        <v>29</v>
      </c>
      <c r="C52" s="39" t="s">
        <v>29</v>
      </c>
      <c r="D52" s="39" t="s">
        <v>29</v>
      </c>
      <c r="E52" s="39" t="s">
        <v>29</v>
      </c>
      <c r="F52" s="39" t="s">
        <v>29</v>
      </c>
      <c r="G52" s="39" t="s">
        <v>29</v>
      </c>
      <c r="H52" s="39" t="s">
        <v>29</v>
      </c>
      <c r="I52" s="39" t="s">
        <v>29</v>
      </c>
      <c r="J52" s="42">
        <v>0</v>
      </c>
      <c r="K52" s="43">
        <v>0</v>
      </c>
      <c r="L52" s="43">
        <v>0</v>
      </c>
      <c r="M52" s="18">
        <f t="shared" si="25"/>
        <v>0</v>
      </c>
      <c r="N52" s="19" t="str">
        <f t="shared" si="26"/>
        <v>END</v>
      </c>
      <c r="P52" s="100" t="str">
        <f t="shared" si="20"/>
        <v>END</v>
      </c>
      <c r="Q52" s="64">
        <v>0</v>
      </c>
      <c r="R52" s="63" t="str">
        <f t="shared" si="35"/>
        <v>END</v>
      </c>
      <c r="S52" s="57" t="str">
        <f t="shared" si="21"/>
        <v>END</v>
      </c>
      <c r="U52" s="20">
        <f t="shared" si="36"/>
        <v>0</v>
      </c>
      <c r="V52" s="18">
        <f t="shared" si="37"/>
        <v>0</v>
      </c>
      <c r="W52" s="18">
        <f t="shared" si="38"/>
        <v>0</v>
      </c>
      <c r="X52" s="18">
        <f t="shared" si="27"/>
        <v>0</v>
      </c>
      <c r="Y52" s="21">
        <f t="shared" si="22"/>
        <v>0</v>
      </c>
      <c r="AA52" s="20">
        <f t="shared" si="39"/>
        <v>0</v>
      </c>
      <c r="AB52" s="18">
        <f t="shared" si="40"/>
        <v>0</v>
      </c>
      <c r="AC52" s="18">
        <f t="shared" si="41"/>
        <v>0</v>
      </c>
      <c r="AD52" s="18">
        <f t="shared" si="28"/>
        <v>0</v>
      </c>
      <c r="AE52" s="21">
        <f t="shared" si="23"/>
        <v>0</v>
      </c>
      <c r="AG52" s="20">
        <f t="shared" si="42"/>
        <v>0</v>
      </c>
      <c r="AH52" s="18">
        <f t="shared" si="43"/>
        <v>0</v>
      </c>
      <c r="AI52" s="18">
        <f t="shared" si="44"/>
        <v>0</v>
      </c>
      <c r="AJ52" s="18">
        <f t="shared" si="29"/>
        <v>0</v>
      </c>
      <c r="AK52" s="21">
        <f t="shared" si="24"/>
        <v>0</v>
      </c>
      <c r="AM52" s="20">
        <f t="shared" si="30"/>
        <v>0</v>
      </c>
      <c r="AN52" s="18">
        <f t="shared" si="31"/>
        <v>0</v>
      </c>
      <c r="AO52" s="18">
        <f t="shared" si="32"/>
        <v>0</v>
      </c>
      <c r="AP52" s="18">
        <f t="shared" si="33"/>
        <v>0</v>
      </c>
      <c r="AQ52" s="21">
        <f t="shared" si="34"/>
        <v>0</v>
      </c>
    </row>
    <row r="53" spans="2:43" ht="13.2" customHeight="1" x14ac:dyDescent="0.25">
      <c r="B53" s="39" t="s">
        <v>29</v>
      </c>
      <c r="C53" s="39" t="s">
        <v>29</v>
      </c>
      <c r="D53" s="39" t="s">
        <v>29</v>
      </c>
      <c r="E53" s="39" t="s">
        <v>29</v>
      </c>
      <c r="F53" s="39" t="s">
        <v>29</v>
      </c>
      <c r="G53" s="39" t="s">
        <v>29</v>
      </c>
      <c r="H53" s="39" t="s">
        <v>29</v>
      </c>
      <c r="I53" s="39" t="s">
        <v>29</v>
      </c>
      <c r="J53" s="42">
        <v>0</v>
      </c>
      <c r="K53" s="43">
        <v>0</v>
      </c>
      <c r="L53" s="43">
        <v>0</v>
      </c>
      <c r="M53" s="18">
        <f>+J53+L53</f>
        <v>0</v>
      </c>
      <c r="N53" s="19" t="str">
        <f>IF(L53&gt;0,"NEGATIVE PROV PLEASE",IF(OR(J53&lt;0,K53&lt;0),"POSITIVE ADV or VAR PLEASE",IF(AND(J53&gt;0,K53=0),"ADV + NO VAR?",IF(AND(K53&gt;0,J53=0),"VAR but NO ADV?",IF(AND(K53&gt;0,L53=0),"VAR + NO PROV?",IF(AND(K53=0,L53&lt;0),"NO VAR but PROV?",IF(-L53&gt;0,IF((-L53/K53)&gt;100%,"PROV &gt; VAR?","END"),"END")))))))</f>
        <v>END</v>
      </c>
      <c r="P53" s="100" t="str">
        <f t="shared" si="20"/>
        <v>END</v>
      </c>
      <c r="Q53" s="64">
        <v>0</v>
      </c>
      <c r="R53" s="63" t="str">
        <f t="shared" si="35"/>
        <v>END</v>
      </c>
      <c r="S53" s="57" t="str">
        <f t="shared" si="21"/>
        <v>END</v>
      </c>
      <c r="U53" s="20">
        <f t="shared" si="36"/>
        <v>0</v>
      </c>
      <c r="V53" s="18">
        <f t="shared" si="37"/>
        <v>0</v>
      </c>
      <c r="W53" s="18">
        <f t="shared" si="38"/>
        <v>0</v>
      </c>
      <c r="X53" s="18">
        <f>+U53+W53</f>
        <v>0</v>
      </c>
      <c r="Y53" s="21">
        <f t="shared" si="22"/>
        <v>0</v>
      </c>
      <c r="AA53" s="20">
        <f t="shared" si="39"/>
        <v>0</v>
      </c>
      <c r="AB53" s="18">
        <f t="shared" si="40"/>
        <v>0</v>
      </c>
      <c r="AC53" s="18">
        <f t="shared" si="41"/>
        <v>0</v>
      </c>
      <c r="AD53" s="18">
        <f>+AA53+AC53</f>
        <v>0</v>
      </c>
      <c r="AE53" s="21">
        <f t="shared" si="23"/>
        <v>0</v>
      </c>
      <c r="AG53" s="20">
        <f t="shared" si="42"/>
        <v>0</v>
      </c>
      <c r="AH53" s="18">
        <f t="shared" si="43"/>
        <v>0</v>
      </c>
      <c r="AI53" s="18">
        <f t="shared" si="44"/>
        <v>0</v>
      </c>
      <c r="AJ53" s="18">
        <f>+AG53+AI53</f>
        <v>0</v>
      </c>
      <c r="AK53" s="21">
        <f t="shared" si="24"/>
        <v>0</v>
      </c>
      <c r="AM53" s="20">
        <f t="shared" ref="AM53:AO55" si="45">+U53+AA53+AG53</f>
        <v>0</v>
      </c>
      <c r="AN53" s="18">
        <f t="shared" si="45"/>
        <v>0</v>
      </c>
      <c r="AO53" s="18">
        <f t="shared" si="45"/>
        <v>0</v>
      </c>
      <c r="AP53" s="18">
        <f>+AM53+AO53</f>
        <v>0</v>
      </c>
      <c r="AQ53" s="21">
        <f>+Y53+AE53+AK53</f>
        <v>0</v>
      </c>
    </row>
    <row r="54" spans="2:43" ht="13.2" customHeight="1" x14ac:dyDescent="0.25">
      <c r="B54" s="39" t="s">
        <v>29</v>
      </c>
      <c r="C54" s="39" t="s">
        <v>29</v>
      </c>
      <c r="D54" s="39" t="s">
        <v>29</v>
      </c>
      <c r="E54" s="39" t="s">
        <v>29</v>
      </c>
      <c r="F54" s="39" t="s">
        <v>29</v>
      </c>
      <c r="G54" s="39" t="s">
        <v>29</v>
      </c>
      <c r="H54" s="39" t="s">
        <v>29</v>
      </c>
      <c r="I54" s="39" t="s">
        <v>29</v>
      </c>
      <c r="J54" s="42">
        <v>0</v>
      </c>
      <c r="K54" s="43">
        <v>0</v>
      </c>
      <c r="L54" s="43">
        <v>0</v>
      </c>
      <c r="M54" s="18">
        <f>+J54+L54</f>
        <v>0</v>
      </c>
      <c r="N54" s="19" t="str">
        <f>IF(L54&gt;0,"NEGATIVE PROV PLEASE",IF(OR(J54&lt;0,K54&lt;0),"POSITIVE ADV or VAR PLEASE",IF(AND(J54&gt;0,K54=0),"ADV + NO VAR?",IF(AND(K54&gt;0,J54=0),"VAR but NO ADV?",IF(AND(K54&gt;0,L54=0),"VAR + NO PROV?",IF(AND(K54=0,L54&lt;0),"NO VAR but PROV?",IF(-L54&gt;0,IF((-L54/K54)&gt;100%,"PROV &gt; VAR?","END"),"END")))))))</f>
        <v>END</v>
      </c>
      <c r="P54" s="100" t="str">
        <f t="shared" si="20"/>
        <v>END</v>
      </c>
      <c r="Q54" s="64">
        <v>0</v>
      </c>
      <c r="R54" s="63" t="str">
        <f t="shared" si="35"/>
        <v>END</v>
      </c>
      <c r="S54" s="57" t="str">
        <f t="shared" si="21"/>
        <v>END</v>
      </c>
      <c r="U54" s="20">
        <f t="shared" si="36"/>
        <v>0</v>
      </c>
      <c r="V54" s="18">
        <f t="shared" si="37"/>
        <v>0</v>
      </c>
      <c r="W54" s="18">
        <f t="shared" si="38"/>
        <v>0</v>
      </c>
      <c r="X54" s="18">
        <f>+U54+W54</f>
        <v>0</v>
      </c>
      <c r="Y54" s="21">
        <f t="shared" si="22"/>
        <v>0</v>
      </c>
      <c r="AA54" s="20">
        <f t="shared" si="39"/>
        <v>0</v>
      </c>
      <c r="AB54" s="18">
        <f t="shared" si="40"/>
        <v>0</v>
      </c>
      <c r="AC54" s="18">
        <f t="shared" si="41"/>
        <v>0</v>
      </c>
      <c r="AD54" s="18">
        <f>+AA54+AC54</f>
        <v>0</v>
      </c>
      <c r="AE54" s="21">
        <f t="shared" si="23"/>
        <v>0</v>
      </c>
      <c r="AG54" s="20">
        <f t="shared" si="42"/>
        <v>0</v>
      </c>
      <c r="AH54" s="18">
        <f t="shared" si="43"/>
        <v>0</v>
      </c>
      <c r="AI54" s="18">
        <f t="shared" si="44"/>
        <v>0</v>
      </c>
      <c r="AJ54" s="18">
        <f>+AG54+AI54</f>
        <v>0</v>
      </c>
      <c r="AK54" s="21">
        <f t="shared" si="24"/>
        <v>0</v>
      </c>
      <c r="AM54" s="20">
        <f t="shared" si="45"/>
        <v>0</v>
      </c>
      <c r="AN54" s="18">
        <f t="shared" si="45"/>
        <v>0</v>
      </c>
      <c r="AO54" s="18">
        <f t="shared" si="45"/>
        <v>0</v>
      </c>
      <c r="AP54" s="18">
        <f>+AM54+AO54</f>
        <v>0</v>
      </c>
      <c r="AQ54" s="21">
        <f>+Y54+AE54+AK54</f>
        <v>0</v>
      </c>
    </row>
    <row r="55" spans="2:43" ht="13.2" customHeight="1" x14ac:dyDescent="0.25">
      <c r="B55" s="39" t="s">
        <v>29</v>
      </c>
      <c r="C55" s="39" t="s">
        <v>29</v>
      </c>
      <c r="D55" s="39" t="s">
        <v>29</v>
      </c>
      <c r="E55" s="39" t="s">
        <v>29</v>
      </c>
      <c r="F55" s="39" t="s">
        <v>29</v>
      </c>
      <c r="G55" s="39" t="s">
        <v>29</v>
      </c>
      <c r="H55" s="39" t="s">
        <v>29</v>
      </c>
      <c r="I55" s="39" t="s">
        <v>29</v>
      </c>
      <c r="J55" s="42">
        <v>0</v>
      </c>
      <c r="K55" s="43">
        <v>0</v>
      </c>
      <c r="L55" s="43">
        <v>0</v>
      </c>
      <c r="M55" s="18">
        <f>+J55+L55</f>
        <v>0</v>
      </c>
      <c r="N55" s="19" t="str">
        <f>IF(L55&gt;0,"NEGATIVE PROV PLEASE",IF(OR(J55&lt;0,K55&lt;0),"POSITIVE ADV or VAR PLEASE",IF(AND(J55&gt;0,K55=0),"ADV + NO VAR?",IF(AND(K55&gt;0,J55=0),"VAR but NO ADV?",IF(AND(K55&gt;0,L55=0),"VAR + NO PROV?",IF(AND(K55=0,L55&lt;0),"NO VAR but PROV?",IF(-L55&gt;0,IF((-L55/K55)&gt;100%,"PROV &gt; VAR?","END"),"END")))))))</f>
        <v>END</v>
      </c>
      <c r="P55" s="100" t="str">
        <f t="shared" si="20"/>
        <v>END</v>
      </c>
      <c r="Q55" s="64">
        <v>0</v>
      </c>
      <c r="R55" s="63" t="str">
        <f t="shared" si="35"/>
        <v>END</v>
      </c>
      <c r="S55" s="57" t="str">
        <f t="shared" si="21"/>
        <v>END</v>
      </c>
      <c r="U55" s="20">
        <f t="shared" si="36"/>
        <v>0</v>
      </c>
      <c r="V55" s="18">
        <f t="shared" si="37"/>
        <v>0</v>
      </c>
      <c r="W55" s="18">
        <f t="shared" si="38"/>
        <v>0</v>
      </c>
      <c r="X55" s="18">
        <f>+U55+W55</f>
        <v>0</v>
      </c>
      <c r="Y55" s="21">
        <f t="shared" si="22"/>
        <v>0</v>
      </c>
      <c r="AA55" s="20">
        <f t="shared" si="39"/>
        <v>0</v>
      </c>
      <c r="AB55" s="18">
        <f t="shared" si="40"/>
        <v>0</v>
      </c>
      <c r="AC55" s="18">
        <f t="shared" si="41"/>
        <v>0</v>
      </c>
      <c r="AD55" s="18">
        <f>+AA55+AC55</f>
        <v>0</v>
      </c>
      <c r="AE55" s="21">
        <f t="shared" si="23"/>
        <v>0</v>
      </c>
      <c r="AG55" s="20">
        <f t="shared" si="42"/>
        <v>0</v>
      </c>
      <c r="AH55" s="18">
        <f t="shared" si="43"/>
        <v>0</v>
      </c>
      <c r="AI55" s="18">
        <f t="shared" si="44"/>
        <v>0</v>
      </c>
      <c r="AJ55" s="18">
        <f>+AG55+AI55</f>
        <v>0</v>
      </c>
      <c r="AK55" s="21">
        <f t="shared" si="24"/>
        <v>0</v>
      </c>
      <c r="AM55" s="20">
        <f t="shared" si="45"/>
        <v>0</v>
      </c>
      <c r="AN55" s="18">
        <f t="shared" si="45"/>
        <v>0</v>
      </c>
      <c r="AO55" s="18">
        <f t="shared" si="45"/>
        <v>0</v>
      </c>
      <c r="AP55" s="18">
        <f>+AM55+AO55</f>
        <v>0</v>
      </c>
      <c r="AQ55" s="21">
        <f>+Y55+AE55+AK55</f>
        <v>0</v>
      </c>
    </row>
    <row r="56" spans="2:43" ht="13.2" customHeight="1" x14ac:dyDescent="0.25">
      <c r="B56" s="39" t="s">
        <v>29</v>
      </c>
      <c r="C56" s="39" t="s">
        <v>29</v>
      </c>
      <c r="D56" s="39" t="s">
        <v>29</v>
      </c>
      <c r="E56" s="39" t="s">
        <v>29</v>
      </c>
      <c r="F56" s="39" t="s">
        <v>29</v>
      </c>
      <c r="G56" s="39" t="s">
        <v>29</v>
      </c>
      <c r="H56" s="39" t="s">
        <v>29</v>
      </c>
      <c r="I56" s="39" t="s">
        <v>29</v>
      </c>
      <c r="J56" s="42">
        <v>0</v>
      </c>
      <c r="K56" s="43">
        <v>0</v>
      </c>
      <c r="L56" s="43">
        <v>0</v>
      </c>
      <c r="M56" s="18">
        <f t="shared" ref="M56:M74" si="46">+J56+L56</f>
        <v>0</v>
      </c>
      <c r="N56" s="19" t="str">
        <f t="shared" ref="N56:N74" si="47">IF(L56&gt;0,"NEGATIVE PROV PLEASE",IF(OR(J56&lt;0,K56&lt;0),"POSITIVE ADV or VAR PLEASE",IF(AND(J56&gt;0,K56=0),"ADV + NO VAR?",IF(AND(K56&gt;0,J56=0),"VAR but NO ADV?",IF(AND(K56&gt;0,L56=0),"VAR + NO PROV?",IF(AND(K56=0,L56&lt;0),"NO VAR but PROV?",IF(-L56&gt;0,IF((-L56/K56)&gt;100%,"PROV &gt; VAR?","END"),"END")))))))</f>
        <v>END</v>
      </c>
      <c r="P56" s="100" t="str">
        <f t="shared" si="20"/>
        <v>END</v>
      </c>
      <c r="Q56" s="64">
        <v>0</v>
      </c>
      <c r="R56" s="63" t="str">
        <f t="shared" si="35"/>
        <v>END</v>
      </c>
      <c r="S56" s="57" t="str">
        <f t="shared" si="21"/>
        <v>END</v>
      </c>
      <c r="U56" s="20">
        <f t="shared" si="36"/>
        <v>0</v>
      </c>
      <c r="V56" s="18">
        <f t="shared" si="37"/>
        <v>0</v>
      </c>
      <c r="W56" s="18">
        <f t="shared" si="38"/>
        <v>0</v>
      </c>
      <c r="X56" s="18">
        <f t="shared" ref="X56:X74" si="48">+U56+W56</f>
        <v>0</v>
      </c>
      <c r="Y56" s="21">
        <f t="shared" si="22"/>
        <v>0</v>
      </c>
      <c r="AA56" s="20">
        <f t="shared" si="39"/>
        <v>0</v>
      </c>
      <c r="AB56" s="18">
        <f t="shared" si="40"/>
        <v>0</v>
      </c>
      <c r="AC56" s="18">
        <f t="shared" si="41"/>
        <v>0</v>
      </c>
      <c r="AD56" s="18">
        <f t="shared" ref="AD56:AD74" si="49">+AA56+AC56</f>
        <v>0</v>
      </c>
      <c r="AE56" s="21">
        <f t="shared" si="23"/>
        <v>0</v>
      </c>
      <c r="AG56" s="20">
        <f t="shared" si="42"/>
        <v>0</v>
      </c>
      <c r="AH56" s="18">
        <f t="shared" si="43"/>
        <v>0</v>
      </c>
      <c r="AI56" s="18">
        <f t="shared" si="44"/>
        <v>0</v>
      </c>
      <c r="AJ56" s="18">
        <f t="shared" ref="AJ56:AJ74" si="50">+AG56+AI56</f>
        <v>0</v>
      </c>
      <c r="AK56" s="21">
        <f t="shared" si="24"/>
        <v>0</v>
      </c>
      <c r="AM56" s="20">
        <f t="shared" ref="AM56:AM74" si="51">+U56+AA56+AG56</f>
        <v>0</v>
      </c>
      <c r="AN56" s="18">
        <f t="shared" ref="AN56:AN74" si="52">+V56+AB56+AH56</f>
        <v>0</v>
      </c>
      <c r="AO56" s="18">
        <f t="shared" ref="AO56:AO74" si="53">+W56+AC56+AI56</f>
        <v>0</v>
      </c>
      <c r="AP56" s="18">
        <f t="shared" ref="AP56:AP74" si="54">+AM56+AO56</f>
        <v>0</v>
      </c>
      <c r="AQ56" s="21">
        <f t="shared" ref="AQ56:AQ74" si="55">+Y56+AE56+AK56</f>
        <v>0</v>
      </c>
    </row>
    <row r="57" spans="2:43" ht="13.2" customHeight="1" x14ac:dyDescent="0.25">
      <c r="B57" s="39" t="s">
        <v>29</v>
      </c>
      <c r="C57" s="39" t="s">
        <v>29</v>
      </c>
      <c r="D57" s="39" t="s">
        <v>29</v>
      </c>
      <c r="E57" s="39" t="s">
        <v>29</v>
      </c>
      <c r="F57" s="39" t="s">
        <v>29</v>
      </c>
      <c r="G57" s="39" t="s">
        <v>29</v>
      </c>
      <c r="H57" s="39" t="s">
        <v>29</v>
      </c>
      <c r="I57" s="39" t="s">
        <v>29</v>
      </c>
      <c r="J57" s="42">
        <v>0</v>
      </c>
      <c r="K57" s="43">
        <v>0</v>
      </c>
      <c r="L57" s="43">
        <v>0</v>
      </c>
      <c r="M57" s="18">
        <f t="shared" si="46"/>
        <v>0</v>
      </c>
      <c r="N57" s="19" t="str">
        <f t="shared" si="47"/>
        <v>END</v>
      </c>
      <c r="P57" s="100" t="str">
        <f t="shared" si="20"/>
        <v>END</v>
      </c>
      <c r="Q57" s="64">
        <v>0</v>
      </c>
      <c r="R57" s="63" t="str">
        <f t="shared" si="35"/>
        <v>END</v>
      </c>
      <c r="S57" s="57" t="str">
        <f t="shared" si="21"/>
        <v>END</v>
      </c>
      <c r="U57" s="20">
        <f t="shared" si="36"/>
        <v>0</v>
      </c>
      <c r="V57" s="18">
        <f t="shared" si="37"/>
        <v>0</v>
      </c>
      <c r="W57" s="18">
        <f t="shared" si="38"/>
        <v>0</v>
      </c>
      <c r="X57" s="18">
        <f t="shared" si="48"/>
        <v>0</v>
      </c>
      <c r="Y57" s="21">
        <f t="shared" si="22"/>
        <v>0</v>
      </c>
      <c r="AA57" s="20">
        <f t="shared" si="39"/>
        <v>0</v>
      </c>
      <c r="AB57" s="18">
        <f t="shared" si="40"/>
        <v>0</v>
      </c>
      <c r="AC57" s="18">
        <f t="shared" si="41"/>
        <v>0</v>
      </c>
      <c r="AD57" s="18">
        <f t="shared" si="49"/>
        <v>0</v>
      </c>
      <c r="AE57" s="21">
        <f t="shared" si="23"/>
        <v>0</v>
      </c>
      <c r="AG57" s="20">
        <f t="shared" si="42"/>
        <v>0</v>
      </c>
      <c r="AH57" s="18">
        <f t="shared" si="43"/>
        <v>0</v>
      </c>
      <c r="AI57" s="18">
        <f t="shared" si="44"/>
        <v>0</v>
      </c>
      <c r="AJ57" s="18">
        <f t="shared" si="50"/>
        <v>0</v>
      </c>
      <c r="AK57" s="21">
        <f t="shared" si="24"/>
        <v>0</v>
      </c>
      <c r="AM57" s="20">
        <f t="shared" si="51"/>
        <v>0</v>
      </c>
      <c r="AN57" s="18">
        <f t="shared" si="52"/>
        <v>0</v>
      </c>
      <c r="AO57" s="18">
        <f t="shared" si="53"/>
        <v>0</v>
      </c>
      <c r="AP57" s="18">
        <f t="shared" si="54"/>
        <v>0</v>
      </c>
      <c r="AQ57" s="21">
        <f t="shared" si="55"/>
        <v>0</v>
      </c>
    </row>
    <row r="58" spans="2:43" ht="13.2" customHeight="1" x14ac:dyDescent="0.25">
      <c r="B58" s="39" t="s">
        <v>29</v>
      </c>
      <c r="C58" s="39" t="s">
        <v>29</v>
      </c>
      <c r="D58" s="39" t="s">
        <v>29</v>
      </c>
      <c r="E58" s="39" t="s">
        <v>29</v>
      </c>
      <c r="F58" s="39" t="s">
        <v>29</v>
      </c>
      <c r="G58" s="39" t="s">
        <v>29</v>
      </c>
      <c r="H58" s="39" t="s">
        <v>29</v>
      </c>
      <c r="I58" s="39" t="s">
        <v>29</v>
      </c>
      <c r="J58" s="42">
        <v>0</v>
      </c>
      <c r="K58" s="43">
        <v>0</v>
      </c>
      <c r="L58" s="43">
        <v>0</v>
      </c>
      <c r="M58" s="18">
        <f t="shared" si="46"/>
        <v>0</v>
      </c>
      <c r="N58" s="19" t="str">
        <f t="shared" si="47"/>
        <v>END</v>
      </c>
      <c r="P58" s="100" t="str">
        <f t="shared" si="20"/>
        <v>END</v>
      </c>
      <c r="Q58" s="64">
        <v>0</v>
      </c>
      <c r="R58" s="63" t="str">
        <f t="shared" si="35"/>
        <v>END</v>
      </c>
      <c r="S58" s="57" t="str">
        <f t="shared" si="21"/>
        <v>END</v>
      </c>
      <c r="U58" s="20">
        <f t="shared" si="36"/>
        <v>0</v>
      </c>
      <c r="V58" s="18">
        <f t="shared" si="37"/>
        <v>0</v>
      </c>
      <c r="W58" s="18">
        <f t="shared" si="38"/>
        <v>0</v>
      </c>
      <c r="X58" s="18">
        <f t="shared" si="48"/>
        <v>0</v>
      </c>
      <c r="Y58" s="21">
        <f t="shared" si="22"/>
        <v>0</v>
      </c>
      <c r="AA58" s="20">
        <f t="shared" si="39"/>
        <v>0</v>
      </c>
      <c r="AB58" s="18">
        <f t="shared" si="40"/>
        <v>0</v>
      </c>
      <c r="AC58" s="18">
        <f t="shared" si="41"/>
        <v>0</v>
      </c>
      <c r="AD58" s="18">
        <f t="shared" si="49"/>
        <v>0</v>
      </c>
      <c r="AE58" s="21">
        <f t="shared" si="23"/>
        <v>0</v>
      </c>
      <c r="AG58" s="20">
        <f t="shared" si="42"/>
        <v>0</v>
      </c>
      <c r="AH58" s="18">
        <f t="shared" si="43"/>
        <v>0</v>
      </c>
      <c r="AI58" s="18">
        <f t="shared" si="44"/>
        <v>0</v>
      </c>
      <c r="AJ58" s="18">
        <f t="shared" si="50"/>
        <v>0</v>
      </c>
      <c r="AK58" s="21">
        <f t="shared" si="24"/>
        <v>0</v>
      </c>
      <c r="AM58" s="20">
        <f t="shared" si="51"/>
        <v>0</v>
      </c>
      <c r="AN58" s="18">
        <f t="shared" si="52"/>
        <v>0</v>
      </c>
      <c r="AO58" s="18">
        <f t="shared" si="53"/>
        <v>0</v>
      </c>
      <c r="AP58" s="18">
        <f t="shared" si="54"/>
        <v>0</v>
      </c>
      <c r="AQ58" s="21">
        <f t="shared" si="55"/>
        <v>0</v>
      </c>
    </row>
    <row r="59" spans="2:43" ht="13.2" customHeight="1" x14ac:dyDescent="0.25">
      <c r="B59" s="39" t="s">
        <v>29</v>
      </c>
      <c r="C59" s="39" t="s">
        <v>29</v>
      </c>
      <c r="D59" s="39" t="s">
        <v>29</v>
      </c>
      <c r="E59" s="39" t="s">
        <v>29</v>
      </c>
      <c r="F59" s="39" t="s">
        <v>29</v>
      </c>
      <c r="G59" s="39" t="s">
        <v>29</v>
      </c>
      <c r="H59" s="39" t="s">
        <v>29</v>
      </c>
      <c r="I59" s="39" t="s">
        <v>29</v>
      </c>
      <c r="J59" s="42">
        <v>0</v>
      </c>
      <c r="K59" s="43">
        <v>0</v>
      </c>
      <c r="L59" s="43">
        <v>0</v>
      </c>
      <c r="M59" s="18">
        <f t="shared" si="46"/>
        <v>0</v>
      </c>
      <c r="N59" s="19" t="str">
        <f t="shared" si="47"/>
        <v>END</v>
      </c>
      <c r="P59" s="100" t="str">
        <f t="shared" si="20"/>
        <v>END</v>
      </c>
      <c r="Q59" s="64">
        <v>0</v>
      </c>
      <c r="R59" s="63" t="str">
        <f t="shared" si="35"/>
        <v>END</v>
      </c>
      <c r="S59" s="57" t="str">
        <f t="shared" si="21"/>
        <v>END</v>
      </c>
      <c r="U59" s="20">
        <f t="shared" si="36"/>
        <v>0</v>
      </c>
      <c r="V59" s="18">
        <f t="shared" si="37"/>
        <v>0</v>
      </c>
      <c r="W59" s="18">
        <f t="shared" si="38"/>
        <v>0</v>
      </c>
      <c r="X59" s="18">
        <f t="shared" si="48"/>
        <v>0</v>
      </c>
      <c r="Y59" s="21">
        <f t="shared" si="22"/>
        <v>0</v>
      </c>
      <c r="AA59" s="20">
        <f t="shared" si="39"/>
        <v>0</v>
      </c>
      <c r="AB59" s="18">
        <f t="shared" si="40"/>
        <v>0</v>
      </c>
      <c r="AC59" s="18">
        <f t="shared" si="41"/>
        <v>0</v>
      </c>
      <c r="AD59" s="18">
        <f t="shared" si="49"/>
        <v>0</v>
      </c>
      <c r="AE59" s="21">
        <f t="shared" si="23"/>
        <v>0</v>
      </c>
      <c r="AG59" s="20">
        <f t="shared" si="42"/>
        <v>0</v>
      </c>
      <c r="AH59" s="18">
        <f t="shared" si="43"/>
        <v>0</v>
      </c>
      <c r="AI59" s="18">
        <f t="shared" si="44"/>
        <v>0</v>
      </c>
      <c r="AJ59" s="18">
        <f t="shared" si="50"/>
        <v>0</v>
      </c>
      <c r="AK59" s="21">
        <f t="shared" si="24"/>
        <v>0</v>
      </c>
      <c r="AM59" s="20">
        <f t="shared" si="51"/>
        <v>0</v>
      </c>
      <c r="AN59" s="18">
        <f t="shared" si="52"/>
        <v>0</v>
      </c>
      <c r="AO59" s="18">
        <f t="shared" si="53"/>
        <v>0</v>
      </c>
      <c r="AP59" s="18">
        <f t="shared" si="54"/>
        <v>0</v>
      </c>
      <c r="AQ59" s="21">
        <f t="shared" si="55"/>
        <v>0</v>
      </c>
    </row>
    <row r="60" spans="2:43" ht="13.2" customHeight="1" x14ac:dyDescent="0.25">
      <c r="B60" s="39" t="s">
        <v>29</v>
      </c>
      <c r="C60" s="39" t="s">
        <v>29</v>
      </c>
      <c r="D60" s="39" t="s">
        <v>29</v>
      </c>
      <c r="E60" s="39" t="s">
        <v>29</v>
      </c>
      <c r="F60" s="39" t="s">
        <v>29</v>
      </c>
      <c r="G60" s="39" t="s">
        <v>29</v>
      </c>
      <c r="H60" s="39" t="s">
        <v>29</v>
      </c>
      <c r="I60" s="39" t="s">
        <v>29</v>
      </c>
      <c r="J60" s="42">
        <v>0</v>
      </c>
      <c r="K60" s="43">
        <v>0</v>
      </c>
      <c r="L60" s="43">
        <v>0</v>
      </c>
      <c r="M60" s="18">
        <f t="shared" si="46"/>
        <v>0</v>
      </c>
      <c r="N60" s="19" t="str">
        <f t="shared" si="47"/>
        <v>END</v>
      </c>
      <c r="P60" s="100" t="str">
        <f t="shared" si="20"/>
        <v>END</v>
      </c>
      <c r="Q60" s="64">
        <v>0</v>
      </c>
      <c r="R60" s="63" t="str">
        <f t="shared" si="35"/>
        <v>END</v>
      </c>
      <c r="S60" s="57" t="str">
        <f t="shared" si="21"/>
        <v>END</v>
      </c>
      <c r="U60" s="20">
        <f t="shared" si="36"/>
        <v>0</v>
      </c>
      <c r="V60" s="18">
        <f t="shared" si="37"/>
        <v>0</v>
      </c>
      <c r="W60" s="18">
        <f t="shared" si="38"/>
        <v>0</v>
      </c>
      <c r="X60" s="18">
        <f t="shared" si="48"/>
        <v>0</v>
      </c>
      <c r="Y60" s="21">
        <f t="shared" si="22"/>
        <v>0</v>
      </c>
      <c r="AA60" s="20">
        <f t="shared" si="39"/>
        <v>0</v>
      </c>
      <c r="AB60" s="18">
        <f t="shared" si="40"/>
        <v>0</v>
      </c>
      <c r="AC60" s="18">
        <f t="shared" si="41"/>
        <v>0</v>
      </c>
      <c r="AD60" s="18">
        <f t="shared" si="49"/>
        <v>0</v>
      </c>
      <c r="AE60" s="21">
        <f t="shared" si="23"/>
        <v>0</v>
      </c>
      <c r="AG60" s="20">
        <f t="shared" si="42"/>
        <v>0</v>
      </c>
      <c r="AH60" s="18">
        <f t="shared" si="43"/>
        <v>0</v>
      </c>
      <c r="AI60" s="18">
        <f t="shared" si="44"/>
        <v>0</v>
      </c>
      <c r="AJ60" s="18">
        <f t="shared" si="50"/>
        <v>0</v>
      </c>
      <c r="AK60" s="21">
        <f t="shared" si="24"/>
        <v>0</v>
      </c>
      <c r="AM60" s="20">
        <f t="shared" si="51"/>
        <v>0</v>
      </c>
      <c r="AN60" s="18">
        <f t="shared" si="52"/>
        <v>0</v>
      </c>
      <c r="AO60" s="18">
        <f t="shared" si="53"/>
        <v>0</v>
      </c>
      <c r="AP60" s="18">
        <f t="shared" si="54"/>
        <v>0</v>
      </c>
      <c r="AQ60" s="21">
        <f t="shared" si="55"/>
        <v>0</v>
      </c>
    </row>
    <row r="61" spans="2:43" ht="13.2" customHeight="1" x14ac:dyDescent="0.25">
      <c r="B61" s="39" t="s">
        <v>29</v>
      </c>
      <c r="C61" s="39" t="s">
        <v>29</v>
      </c>
      <c r="D61" s="39" t="s">
        <v>29</v>
      </c>
      <c r="E61" s="39" t="s">
        <v>29</v>
      </c>
      <c r="F61" s="39" t="s">
        <v>29</v>
      </c>
      <c r="G61" s="39" t="s">
        <v>29</v>
      </c>
      <c r="H61" s="39" t="s">
        <v>29</v>
      </c>
      <c r="I61" s="39" t="s">
        <v>29</v>
      </c>
      <c r="J61" s="42">
        <v>0</v>
      </c>
      <c r="K61" s="43">
        <v>0</v>
      </c>
      <c r="L61" s="43">
        <v>0</v>
      </c>
      <c r="M61" s="18">
        <f t="shared" si="46"/>
        <v>0</v>
      </c>
      <c r="N61" s="19" t="str">
        <f t="shared" si="47"/>
        <v>END</v>
      </c>
      <c r="P61" s="100" t="str">
        <f t="shared" si="20"/>
        <v>END</v>
      </c>
      <c r="Q61" s="64">
        <v>0</v>
      </c>
      <c r="R61" s="63" t="str">
        <f t="shared" si="35"/>
        <v>END</v>
      </c>
      <c r="S61" s="57" t="str">
        <f t="shared" si="21"/>
        <v>END</v>
      </c>
      <c r="U61" s="20">
        <f t="shared" si="36"/>
        <v>0</v>
      </c>
      <c r="V61" s="18">
        <f t="shared" si="37"/>
        <v>0</v>
      </c>
      <c r="W61" s="18">
        <f t="shared" si="38"/>
        <v>0</v>
      </c>
      <c r="X61" s="18">
        <f t="shared" si="48"/>
        <v>0</v>
      </c>
      <c r="Y61" s="21">
        <f t="shared" si="22"/>
        <v>0</v>
      </c>
      <c r="AA61" s="20">
        <f t="shared" si="39"/>
        <v>0</v>
      </c>
      <c r="AB61" s="18">
        <f t="shared" si="40"/>
        <v>0</v>
      </c>
      <c r="AC61" s="18">
        <f t="shared" si="41"/>
        <v>0</v>
      </c>
      <c r="AD61" s="18">
        <f t="shared" si="49"/>
        <v>0</v>
      </c>
      <c r="AE61" s="21">
        <f t="shared" si="23"/>
        <v>0</v>
      </c>
      <c r="AG61" s="20">
        <f t="shared" si="42"/>
        <v>0</v>
      </c>
      <c r="AH61" s="18">
        <f t="shared" si="43"/>
        <v>0</v>
      </c>
      <c r="AI61" s="18">
        <f t="shared" si="44"/>
        <v>0</v>
      </c>
      <c r="AJ61" s="18">
        <f t="shared" si="50"/>
        <v>0</v>
      </c>
      <c r="AK61" s="21">
        <f t="shared" si="24"/>
        <v>0</v>
      </c>
      <c r="AM61" s="20">
        <f t="shared" si="51"/>
        <v>0</v>
      </c>
      <c r="AN61" s="18">
        <f t="shared" si="52"/>
        <v>0</v>
      </c>
      <c r="AO61" s="18">
        <f t="shared" si="53"/>
        <v>0</v>
      </c>
      <c r="AP61" s="18">
        <f t="shared" si="54"/>
        <v>0</v>
      </c>
      <c r="AQ61" s="21">
        <f t="shared" si="55"/>
        <v>0</v>
      </c>
    </row>
    <row r="62" spans="2:43" ht="13.2" customHeight="1" x14ac:dyDescent="0.25">
      <c r="B62" s="39" t="s">
        <v>29</v>
      </c>
      <c r="C62" s="39" t="s">
        <v>29</v>
      </c>
      <c r="D62" s="39" t="s">
        <v>29</v>
      </c>
      <c r="E62" s="39" t="s">
        <v>29</v>
      </c>
      <c r="F62" s="39" t="s">
        <v>29</v>
      </c>
      <c r="G62" s="39" t="s">
        <v>29</v>
      </c>
      <c r="H62" s="39" t="s">
        <v>29</v>
      </c>
      <c r="I62" s="39" t="s">
        <v>29</v>
      </c>
      <c r="J62" s="42">
        <v>0</v>
      </c>
      <c r="K62" s="43">
        <v>0</v>
      </c>
      <c r="L62" s="43">
        <v>0</v>
      </c>
      <c r="M62" s="18">
        <f t="shared" si="46"/>
        <v>0</v>
      </c>
      <c r="N62" s="19" t="str">
        <f t="shared" si="47"/>
        <v>END</v>
      </c>
      <c r="P62" s="100" t="str">
        <f t="shared" si="20"/>
        <v>END</v>
      </c>
      <c r="Q62" s="64">
        <v>0</v>
      </c>
      <c r="R62" s="63" t="str">
        <f t="shared" si="35"/>
        <v>END</v>
      </c>
      <c r="S62" s="57" t="str">
        <f t="shared" si="21"/>
        <v>END</v>
      </c>
      <c r="U62" s="20">
        <f t="shared" si="36"/>
        <v>0</v>
      </c>
      <c r="V62" s="18">
        <f t="shared" si="37"/>
        <v>0</v>
      </c>
      <c r="W62" s="18">
        <f t="shared" si="38"/>
        <v>0</v>
      </c>
      <c r="X62" s="18">
        <f t="shared" si="48"/>
        <v>0</v>
      </c>
      <c r="Y62" s="21">
        <f t="shared" si="22"/>
        <v>0</v>
      </c>
      <c r="AA62" s="20">
        <f t="shared" si="39"/>
        <v>0</v>
      </c>
      <c r="AB62" s="18">
        <f t="shared" si="40"/>
        <v>0</v>
      </c>
      <c r="AC62" s="18">
        <f t="shared" si="41"/>
        <v>0</v>
      </c>
      <c r="AD62" s="18">
        <f t="shared" si="49"/>
        <v>0</v>
      </c>
      <c r="AE62" s="21">
        <f t="shared" si="23"/>
        <v>0</v>
      </c>
      <c r="AG62" s="20">
        <f t="shared" si="42"/>
        <v>0</v>
      </c>
      <c r="AH62" s="18">
        <f t="shared" si="43"/>
        <v>0</v>
      </c>
      <c r="AI62" s="18">
        <f t="shared" si="44"/>
        <v>0</v>
      </c>
      <c r="AJ62" s="18">
        <f t="shared" si="50"/>
        <v>0</v>
      </c>
      <c r="AK62" s="21">
        <f t="shared" si="24"/>
        <v>0</v>
      </c>
      <c r="AM62" s="20">
        <f t="shared" si="51"/>
        <v>0</v>
      </c>
      <c r="AN62" s="18">
        <f t="shared" si="52"/>
        <v>0</v>
      </c>
      <c r="AO62" s="18">
        <f t="shared" si="53"/>
        <v>0</v>
      </c>
      <c r="AP62" s="18">
        <f t="shared" si="54"/>
        <v>0</v>
      </c>
      <c r="AQ62" s="21">
        <f t="shared" si="55"/>
        <v>0</v>
      </c>
    </row>
    <row r="63" spans="2:43" ht="13.2" customHeight="1" x14ac:dyDescent="0.25">
      <c r="B63" s="39" t="s">
        <v>29</v>
      </c>
      <c r="C63" s="39" t="s">
        <v>29</v>
      </c>
      <c r="D63" s="39" t="s">
        <v>29</v>
      </c>
      <c r="E63" s="39" t="s">
        <v>29</v>
      </c>
      <c r="F63" s="39" t="s">
        <v>29</v>
      </c>
      <c r="G63" s="39" t="s">
        <v>29</v>
      </c>
      <c r="H63" s="39" t="s">
        <v>29</v>
      </c>
      <c r="I63" s="39" t="s">
        <v>29</v>
      </c>
      <c r="J63" s="42">
        <v>0</v>
      </c>
      <c r="K63" s="43">
        <v>0</v>
      </c>
      <c r="L63" s="43">
        <v>0</v>
      </c>
      <c r="M63" s="18">
        <f t="shared" si="46"/>
        <v>0</v>
      </c>
      <c r="N63" s="19" t="str">
        <f t="shared" si="47"/>
        <v>END</v>
      </c>
      <c r="P63" s="100" t="str">
        <f t="shared" si="20"/>
        <v>END</v>
      </c>
      <c r="Q63" s="64">
        <v>0</v>
      </c>
      <c r="R63" s="63" t="str">
        <f t="shared" si="35"/>
        <v>END</v>
      </c>
      <c r="S63" s="57" t="str">
        <f t="shared" si="21"/>
        <v>END</v>
      </c>
      <c r="U63" s="20">
        <f t="shared" si="36"/>
        <v>0</v>
      </c>
      <c r="V63" s="18">
        <f t="shared" si="37"/>
        <v>0</v>
      </c>
      <c r="W63" s="18">
        <f t="shared" si="38"/>
        <v>0</v>
      </c>
      <c r="X63" s="18">
        <f t="shared" si="48"/>
        <v>0</v>
      </c>
      <c r="Y63" s="21">
        <f t="shared" si="22"/>
        <v>0</v>
      </c>
      <c r="AA63" s="20">
        <f t="shared" si="39"/>
        <v>0</v>
      </c>
      <c r="AB63" s="18">
        <f t="shared" si="40"/>
        <v>0</v>
      </c>
      <c r="AC63" s="18">
        <f t="shared" si="41"/>
        <v>0</v>
      </c>
      <c r="AD63" s="18">
        <f t="shared" si="49"/>
        <v>0</v>
      </c>
      <c r="AE63" s="21">
        <f t="shared" si="23"/>
        <v>0</v>
      </c>
      <c r="AG63" s="20">
        <f t="shared" si="42"/>
        <v>0</v>
      </c>
      <c r="AH63" s="18">
        <f t="shared" si="43"/>
        <v>0</v>
      </c>
      <c r="AI63" s="18">
        <f t="shared" si="44"/>
        <v>0</v>
      </c>
      <c r="AJ63" s="18">
        <f t="shared" si="50"/>
        <v>0</v>
      </c>
      <c r="AK63" s="21">
        <f t="shared" si="24"/>
        <v>0</v>
      </c>
      <c r="AM63" s="20">
        <f t="shared" si="51"/>
        <v>0</v>
      </c>
      <c r="AN63" s="18">
        <f t="shared" si="52"/>
        <v>0</v>
      </c>
      <c r="AO63" s="18">
        <f t="shared" si="53"/>
        <v>0</v>
      </c>
      <c r="AP63" s="18">
        <f t="shared" si="54"/>
        <v>0</v>
      </c>
      <c r="AQ63" s="21">
        <f t="shared" si="55"/>
        <v>0</v>
      </c>
    </row>
    <row r="64" spans="2:43" ht="13.2" customHeight="1" x14ac:dyDescent="0.25">
      <c r="B64" s="39" t="s">
        <v>29</v>
      </c>
      <c r="C64" s="39" t="s">
        <v>29</v>
      </c>
      <c r="D64" s="39" t="s">
        <v>29</v>
      </c>
      <c r="E64" s="39" t="s">
        <v>29</v>
      </c>
      <c r="F64" s="39" t="s">
        <v>29</v>
      </c>
      <c r="G64" s="39" t="s">
        <v>29</v>
      </c>
      <c r="H64" s="39" t="s">
        <v>29</v>
      </c>
      <c r="I64" s="39" t="s">
        <v>29</v>
      </c>
      <c r="J64" s="42">
        <v>0</v>
      </c>
      <c r="K64" s="43">
        <v>0</v>
      </c>
      <c r="L64" s="43">
        <v>0</v>
      </c>
      <c r="M64" s="18">
        <f t="shared" si="46"/>
        <v>0</v>
      </c>
      <c r="N64" s="19" t="str">
        <f t="shared" si="47"/>
        <v>END</v>
      </c>
      <c r="P64" s="100" t="str">
        <f t="shared" si="20"/>
        <v>END</v>
      </c>
      <c r="Q64" s="64">
        <v>0</v>
      </c>
      <c r="R64" s="63" t="str">
        <f t="shared" si="35"/>
        <v>END</v>
      </c>
      <c r="S64" s="57" t="str">
        <f t="shared" si="21"/>
        <v>END</v>
      </c>
      <c r="U64" s="20">
        <f t="shared" si="36"/>
        <v>0</v>
      </c>
      <c r="V64" s="18">
        <f t="shared" si="37"/>
        <v>0</v>
      </c>
      <c r="W64" s="18">
        <f t="shared" si="38"/>
        <v>0</v>
      </c>
      <c r="X64" s="18">
        <f t="shared" si="48"/>
        <v>0</v>
      </c>
      <c r="Y64" s="21">
        <f t="shared" si="22"/>
        <v>0</v>
      </c>
      <c r="AA64" s="20">
        <f t="shared" si="39"/>
        <v>0</v>
      </c>
      <c r="AB64" s="18">
        <f t="shared" si="40"/>
        <v>0</v>
      </c>
      <c r="AC64" s="18">
        <f t="shared" si="41"/>
        <v>0</v>
      </c>
      <c r="AD64" s="18">
        <f t="shared" si="49"/>
        <v>0</v>
      </c>
      <c r="AE64" s="21">
        <f t="shared" si="23"/>
        <v>0</v>
      </c>
      <c r="AG64" s="20">
        <f t="shared" si="42"/>
        <v>0</v>
      </c>
      <c r="AH64" s="18">
        <f t="shared" si="43"/>
        <v>0</v>
      </c>
      <c r="AI64" s="18">
        <f t="shared" si="44"/>
        <v>0</v>
      </c>
      <c r="AJ64" s="18">
        <f t="shared" si="50"/>
        <v>0</v>
      </c>
      <c r="AK64" s="21">
        <f t="shared" si="24"/>
        <v>0</v>
      </c>
      <c r="AM64" s="20">
        <f t="shared" si="51"/>
        <v>0</v>
      </c>
      <c r="AN64" s="18">
        <f t="shared" si="52"/>
        <v>0</v>
      </c>
      <c r="AO64" s="18">
        <f t="shared" si="53"/>
        <v>0</v>
      </c>
      <c r="AP64" s="18">
        <f t="shared" si="54"/>
        <v>0</v>
      </c>
      <c r="AQ64" s="21">
        <f t="shared" si="55"/>
        <v>0</v>
      </c>
    </row>
    <row r="65" spans="2:43" ht="13.2" customHeight="1" x14ac:dyDescent="0.25">
      <c r="B65" s="39" t="s">
        <v>29</v>
      </c>
      <c r="C65" s="39" t="s">
        <v>29</v>
      </c>
      <c r="D65" s="39" t="s">
        <v>29</v>
      </c>
      <c r="E65" s="39" t="s">
        <v>29</v>
      </c>
      <c r="F65" s="39" t="s">
        <v>29</v>
      </c>
      <c r="G65" s="39" t="s">
        <v>29</v>
      </c>
      <c r="H65" s="39" t="s">
        <v>29</v>
      </c>
      <c r="I65" s="39" t="s">
        <v>29</v>
      </c>
      <c r="J65" s="42">
        <v>0</v>
      </c>
      <c r="K65" s="43">
        <v>0</v>
      </c>
      <c r="L65" s="43">
        <v>0</v>
      </c>
      <c r="M65" s="18">
        <f t="shared" si="46"/>
        <v>0</v>
      </c>
      <c r="N65" s="19" t="str">
        <f t="shared" si="47"/>
        <v>END</v>
      </c>
      <c r="P65" s="100" t="str">
        <f t="shared" si="20"/>
        <v>END</v>
      </c>
      <c r="Q65" s="64">
        <v>0</v>
      </c>
      <c r="R65" s="63" t="str">
        <f t="shared" si="35"/>
        <v>END</v>
      </c>
      <c r="S65" s="57" t="str">
        <f t="shared" si="21"/>
        <v>END</v>
      </c>
      <c r="U65" s="20">
        <f t="shared" si="36"/>
        <v>0</v>
      </c>
      <c r="V65" s="18">
        <f t="shared" si="37"/>
        <v>0</v>
      </c>
      <c r="W65" s="18">
        <f t="shared" si="38"/>
        <v>0</v>
      </c>
      <c r="X65" s="18">
        <f t="shared" si="48"/>
        <v>0</v>
      </c>
      <c r="Y65" s="21">
        <f t="shared" si="22"/>
        <v>0</v>
      </c>
      <c r="AA65" s="20">
        <f t="shared" si="39"/>
        <v>0</v>
      </c>
      <c r="AB65" s="18">
        <f t="shared" si="40"/>
        <v>0</v>
      </c>
      <c r="AC65" s="18">
        <f t="shared" si="41"/>
        <v>0</v>
      </c>
      <c r="AD65" s="18">
        <f t="shared" si="49"/>
        <v>0</v>
      </c>
      <c r="AE65" s="21">
        <f t="shared" si="23"/>
        <v>0</v>
      </c>
      <c r="AG65" s="20">
        <f t="shared" si="42"/>
        <v>0</v>
      </c>
      <c r="AH65" s="18">
        <f t="shared" si="43"/>
        <v>0</v>
      </c>
      <c r="AI65" s="18">
        <f t="shared" si="44"/>
        <v>0</v>
      </c>
      <c r="AJ65" s="18">
        <f t="shared" si="50"/>
        <v>0</v>
      </c>
      <c r="AK65" s="21">
        <f t="shared" si="24"/>
        <v>0</v>
      </c>
      <c r="AM65" s="20">
        <f t="shared" si="51"/>
        <v>0</v>
      </c>
      <c r="AN65" s="18">
        <f t="shared" si="52"/>
        <v>0</v>
      </c>
      <c r="AO65" s="18">
        <f t="shared" si="53"/>
        <v>0</v>
      </c>
      <c r="AP65" s="18">
        <f t="shared" si="54"/>
        <v>0</v>
      </c>
      <c r="AQ65" s="21">
        <f t="shared" si="55"/>
        <v>0</v>
      </c>
    </row>
    <row r="66" spans="2:43" ht="13.2" customHeight="1" x14ac:dyDescent="0.25">
      <c r="B66" s="39" t="s">
        <v>29</v>
      </c>
      <c r="C66" s="39" t="s">
        <v>29</v>
      </c>
      <c r="D66" s="39" t="s">
        <v>29</v>
      </c>
      <c r="E66" s="39" t="s">
        <v>29</v>
      </c>
      <c r="F66" s="39" t="s">
        <v>29</v>
      </c>
      <c r="G66" s="39" t="s">
        <v>29</v>
      </c>
      <c r="H66" s="39" t="s">
        <v>29</v>
      </c>
      <c r="I66" s="39" t="s">
        <v>29</v>
      </c>
      <c r="J66" s="42">
        <v>0</v>
      </c>
      <c r="K66" s="43">
        <v>0</v>
      </c>
      <c r="L66" s="43">
        <v>0</v>
      </c>
      <c r="M66" s="18">
        <f t="shared" si="46"/>
        <v>0</v>
      </c>
      <c r="N66" s="19" t="str">
        <f t="shared" si="47"/>
        <v>END</v>
      </c>
      <c r="P66" s="100" t="str">
        <f t="shared" si="20"/>
        <v>END</v>
      </c>
      <c r="Q66" s="64">
        <v>0</v>
      </c>
      <c r="R66" s="63" t="str">
        <f t="shared" si="35"/>
        <v>END</v>
      </c>
      <c r="S66" s="57" t="str">
        <f t="shared" si="21"/>
        <v>END</v>
      </c>
      <c r="U66" s="20">
        <f t="shared" si="36"/>
        <v>0</v>
      </c>
      <c r="V66" s="18">
        <f t="shared" si="37"/>
        <v>0</v>
      </c>
      <c r="W66" s="18">
        <f t="shared" si="38"/>
        <v>0</v>
      </c>
      <c r="X66" s="18">
        <f t="shared" si="48"/>
        <v>0</v>
      </c>
      <c r="Y66" s="21">
        <f t="shared" si="22"/>
        <v>0</v>
      </c>
      <c r="AA66" s="20">
        <f t="shared" si="39"/>
        <v>0</v>
      </c>
      <c r="AB66" s="18">
        <f t="shared" si="40"/>
        <v>0</v>
      </c>
      <c r="AC66" s="18">
        <f t="shared" si="41"/>
        <v>0</v>
      </c>
      <c r="AD66" s="18">
        <f t="shared" si="49"/>
        <v>0</v>
      </c>
      <c r="AE66" s="21">
        <f t="shared" si="23"/>
        <v>0</v>
      </c>
      <c r="AG66" s="20">
        <f t="shared" si="42"/>
        <v>0</v>
      </c>
      <c r="AH66" s="18">
        <f t="shared" si="43"/>
        <v>0</v>
      </c>
      <c r="AI66" s="18">
        <f t="shared" si="44"/>
        <v>0</v>
      </c>
      <c r="AJ66" s="18">
        <f t="shared" si="50"/>
        <v>0</v>
      </c>
      <c r="AK66" s="21">
        <f t="shared" si="24"/>
        <v>0</v>
      </c>
      <c r="AM66" s="20">
        <f t="shared" si="51"/>
        <v>0</v>
      </c>
      <c r="AN66" s="18">
        <f t="shared" si="52"/>
        <v>0</v>
      </c>
      <c r="AO66" s="18">
        <f t="shared" si="53"/>
        <v>0</v>
      </c>
      <c r="AP66" s="18">
        <f t="shared" si="54"/>
        <v>0</v>
      </c>
      <c r="AQ66" s="21">
        <f t="shared" si="55"/>
        <v>0</v>
      </c>
    </row>
    <row r="67" spans="2:43" ht="13.2" customHeight="1" x14ac:dyDescent="0.25">
      <c r="B67" s="39" t="s">
        <v>29</v>
      </c>
      <c r="C67" s="39" t="s">
        <v>29</v>
      </c>
      <c r="D67" s="39" t="s">
        <v>29</v>
      </c>
      <c r="E67" s="39" t="s">
        <v>29</v>
      </c>
      <c r="F67" s="39" t="s">
        <v>29</v>
      </c>
      <c r="G67" s="39" t="s">
        <v>29</v>
      </c>
      <c r="H67" s="39" t="s">
        <v>29</v>
      </c>
      <c r="I67" s="39" t="s">
        <v>29</v>
      </c>
      <c r="J67" s="42">
        <v>0</v>
      </c>
      <c r="K67" s="43">
        <v>0</v>
      </c>
      <c r="L67" s="43">
        <v>0</v>
      </c>
      <c r="M67" s="18">
        <f t="shared" si="46"/>
        <v>0</v>
      </c>
      <c r="N67" s="19" t="str">
        <f t="shared" si="47"/>
        <v>END</v>
      </c>
      <c r="P67" s="100" t="str">
        <f t="shared" si="20"/>
        <v>END</v>
      </c>
      <c r="Q67" s="64">
        <v>0</v>
      </c>
      <c r="R67" s="63" t="str">
        <f t="shared" si="35"/>
        <v>END</v>
      </c>
      <c r="S67" s="57" t="str">
        <f t="shared" si="21"/>
        <v>END</v>
      </c>
      <c r="U67" s="20">
        <f t="shared" si="36"/>
        <v>0</v>
      </c>
      <c r="V67" s="18">
        <f t="shared" si="37"/>
        <v>0</v>
      </c>
      <c r="W67" s="18">
        <f t="shared" si="38"/>
        <v>0</v>
      </c>
      <c r="X67" s="18">
        <f t="shared" si="48"/>
        <v>0</v>
      </c>
      <c r="Y67" s="21">
        <f t="shared" si="22"/>
        <v>0</v>
      </c>
      <c r="AA67" s="20">
        <f t="shared" si="39"/>
        <v>0</v>
      </c>
      <c r="AB67" s="18">
        <f t="shared" si="40"/>
        <v>0</v>
      </c>
      <c r="AC67" s="18">
        <f t="shared" si="41"/>
        <v>0</v>
      </c>
      <c r="AD67" s="18">
        <f t="shared" si="49"/>
        <v>0</v>
      </c>
      <c r="AE67" s="21">
        <f t="shared" si="23"/>
        <v>0</v>
      </c>
      <c r="AG67" s="20">
        <f t="shared" si="42"/>
        <v>0</v>
      </c>
      <c r="AH67" s="18">
        <f t="shared" si="43"/>
        <v>0</v>
      </c>
      <c r="AI67" s="18">
        <f t="shared" si="44"/>
        <v>0</v>
      </c>
      <c r="AJ67" s="18">
        <f t="shared" si="50"/>
        <v>0</v>
      </c>
      <c r="AK67" s="21">
        <f t="shared" si="24"/>
        <v>0</v>
      </c>
      <c r="AM67" s="20">
        <f t="shared" si="51"/>
        <v>0</v>
      </c>
      <c r="AN67" s="18">
        <f t="shared" si="52"/>
        <v>0</v>
      </c>
      <c r="AO67" s="18">
        <f t="shared" si="53"/>
        <v>0</v>
      </c>
      <c r="AP67" s="18">
        <f t="shared" si="54"/>
        <v>0</v>
      </c>
      <c r="AQ67" s="21">
        <f t="shared" si="55"/>
        <v>0</v>
      </c>
    </row>
    <row r="68" spans="2:43" ht="13.2" customHeight="1" x14ac:dyDescent="0.25">
      <c r="B68" s="39" t="s">
        <v>29</v>
      </c>
      <c r="C68" s="39" t="s">
        <v>29</v>
      </c>
      <c r="D68" s="39" t="s">
        <v>29</v>
      </c>
      <c r="E68" s="39" t="s">
        <v>29</v>
      </c>
      <c r="F68" s="39" t="s">
        <v>29</v>
      </c>
      <c r="G68" s="39" t="s">
        <v>29</v>
      </c>
      <c r="H68" s="39" t="s">
        <v>29</v>
      </c>
      <c r="I68" s="39" t="s">
        <v>29</v>
      </c>
      <c r="J68" s="42">
        <v>0</v>
      </c>
      <c r="K68" s="43">
        <v>0</v>
      </c>
      <c r="L68" s="43">
        <v>0</v>
      </c>
      <c r="M68" s="18">
        <f t="shared" si="46"/>
        <v>0</v>
      </c>
      <c r="N68" s="19" t="str">
        <f t="shared" si="47"/>
        <v>END</v>
      </c>
      <c r="P68" s="100" t="str">
        <f t="shared" si="20"/>
        <v>END</v>
      </c>
      <c r="Q68" s="64">
        <v>0</v>
      </c>
      <c r="R68" s="63" t="str">
        <f t="shared" si="35"/>
        <v>END</v>
      </c>
      <c r="S68" s="57" t="str">
        <f t="shared" si="21"/>
        <v>END</v>
      </c>
      <c r="U68" s="20">
        <f t="shared" si="36"/>
        <v>0</v>
      </c>
      <c r="V68" s="18">
        <f t="shared" si="37"/>
        <v>0</v>
      </c>
      <c r="W68" s="18">
        <f t="shared" si="38"/>
        <v>0</v>
      </c>
      <c r="X68" s="18">
        <f t="shared" si="48"/>
        <v>0</v>
      </c>
      <c r="Y68" s="21">
        <f t="shared" si="22"/>
        <v>0</v>
      </c>
      <c r="AA68" s="20">
        <f t="shared" si="39"/>
        <v>0</v>
      </c>
      <c r="AB68" s="18">
        <f t="shared" si="40"/>
        <v>0</v>
      </c>
      <c r="AC68" s="18">
        <f t="shared" si="41"/>
        <v>0</v>
      </c>
      <c r="AD68" s="18">
        <f t="shared" si="49"/>
        <v>0</v>
      </c>
      <c r="AE68" s="21">
        <f t="shared" si="23"/>
        <v>0</v>
      </c>
      <c r="AG68" s="20">
        <f t="shared" si="42"/>
        <v>0</v>
      </c>
      <c r="AH68" s="18">
        <f t="shared" si="43"/>
        <v>0</v>
      </c>
      <c r="AI68" s="18">
        <f t="shared" si="44"/>
        <v>0</v>
      </c>
      <c r="AJ68" s="18">
        <f t="shared" si="50"/>
        <v>0</v>
      </c>
      <c r="AK68" s="21">
        <f t="shared" si="24"/>
        <v>0</v>
      </c>
      <c r="AM68" s="20">
        <f t="shared" si="51"/>
        <v>0</v>
      </c>
      <c r="AN68" s="18">
        <f t="shared" si="52"/>
        <v>0</v>
      </c>
      <c r="AO68" s="18">
        <f t="shared" si="53"/>
        <v>0</v>
      </c>
      <c r="AP68" s="18">
        <f t="shared" si="54"/>
        <v>0</v>
      </c>
      <c r="AQ68" s="21">
        <f t="shared" si="55"/>
        <v>0</v>
      </c>
    </row>
    <row r="69" spans="2:43" ht="13.2" customHeight="1" x14ac:dyDescent="0.25">
      <c r="B69" s="39" t="s">
        <v>29</v>
      </c>
      <c r="C69" s="39" t="s">
        <v>29</v>
      </c>
      <c r="D69" s="39" t="s">
        <v>29</v>
      </c>
      <c r="E69" s="39" t="s">
        <v>29</v>
      </c>
      <c r="F69" s="39" t="s">
        <v>29</v>
      </c>
      <c r="G69" s="39" t="s">
        <v>29</v>
      </c>
      <c r="H69" s="39" t="s">
        <v>29</v>
      </c>
      <c r="I69" s="39" t="s">
        <v>29</v>
      </c>
      <c r="J69" s="42">
        <v>0</v>
      </c>
      <c r="K69" s="43">
        <v>0</v>
      </c>
      <c r="L69" s="43">
        <v>0</v>
      </c>
      <c r="M69" s="18">
        <f t="shared" si="46"/>
        <v>0</v>
      </c>
      <c r="N69" s="19" t="str">
        <f t="shared" si="47"/>
        <v>END</v>
      </c>
      <c r="P69" s="100" t="str">
        <f t="shared" si="20"/>
        <v>END</v>
      </c>
      <c r="Q69" s="64">
        <v>0</v>
      </c>
      <c r="R69" s="63" t="str">
        <f t="shared" si="35"/>
        <v>END</v>
      </c>
      <c r="S69" s="57" t="str">
        <f t="shared" si="21"/>
        <v>END</v>
      </c>
      <c r="U69" s="20">
        <f t="shared" si="36"/>
        <v>0</v>
      </c>
      <c r="V69" s="18">
        <f t="shared" si="37"/>
        <v>0</v>
      </c>
      <c r="W69" s="18">
        <f t="shared" si="38"/>
        <v>0</v>
      </c>
      <c r="X69" s="18">
        <f t="shared" si="48"/>
        <v>0</v>
      </c>
      <c r="Y69" s="21">
        <f t="shared" si="22"/>
        <v>0</v>
      </c>
      <c r="AA69" s="20">
        <f t="shared" si="39"/>
        <v>0</v>
      </c>
      <c r="AB69" s="18">
        <f t="shared" si="40"/>
        <v>0</v>
      </c>
      <c r="AC69" s="18">
        <f t="shared" si="41"/>
        <v>0</v>
      </c>
      <c r="AD69" s="18">
        <f t="shared" si="49"/>
        <v>0</v>
      </c>
      <c r="AE69" s="21">
        <f t="shared" si="23"/>
        <v>0</v>
      </c>
      <c r="AG69" s="20">
        <f t="shared" si="42"/>
        <v>0</v>
      </c>
      <c r="AH69" s="18">
        <f t="shared" si="43"/>
        <v>0</v>
      </c>
      <c r="AI69" s="18">
        <f t="shared" si="44"/>
        <v>0</v>
      </c>
      <c r="AJ69" s="18">
        <f t="shared" si="50"/>
        <v>0</v>
      </c>
      <c r="AK69" s="21">
        <f t="shared" si="24"/>
        <v>0</v>
      </c>
      <c r="AM69" s="20">
        <f t="shared" si="51"/>
        <v>0</v>
      </c>
      <c r="AN69" s="18">
        <f t="shared" si="52"/>
        <v>0</v>
      </c>
      <c r="AO69" s="18">
        <f t="shared" si="53"/>
        <v>0</v>
      </c>
      <c r="AP69" s="18">
        <f t="shared" si="54"/>
        <v>0</v>
      </c>
      <c r="AQ69" s="21">
        <f t="shared" si="55"/>
        <v>0</v>
      </c>
    </row>
    <row r="70" spans="2:43" ht="13.2" customHeight="1" x14ac:dyDescent="0.25">
      <c r="B70" s="39" t="s">
        <v>29</v>
      </c>
      <c r="C70" s="39" t="s">
        <v>29</v>
      </c>
      <c r="D70" s="39" t="s">
        <v>29</v>
      </c>
      <c r="E70" s="39" t="s">
        <v>29</v>
      </c>
      <c r="F70" s="39" t="s">
        <v>29</v>
      </c>
      <c r="G70" s="39" t="s">
        <v>29</v>
      </c>
      <c r="H70" s="39" t="s">
        <v>29</v>
      </c>
      <c r="I70" s="39" t="s">
        <v>29</v>
      </c>
      <c r="J70" s="42">
        <v>0</v>
      </c>
      <c r="K70" s="43">
        <v>0</v>
      </c>
      <c r="L70" s="43">
        <v>0</v>
      </c>
      <c r="M70" s="18">
        <f t="shared" si="46"/>
        <v>0</v>
      </c>
      <c r="N70" s="19" t="str">
        <f t="shared" si="47"/>
        <v>END</v>
      </c>
      <c r="P70" s="100" t="str">
        <f t="shared" si="20"/>
        <v>END</v>
      </c>
      <c r="Q70" s="64">
        <v>0</v>
      </c>
      <c r="R70" s="63" t="str">
        <f t="shared" si="35"/>
        <v>END</v>
      </c>
      <c r="S70" s="57" t="str">
        <f t="shared" si="21"/>
        <v>END</v>
      </c>
      <c r="U70" s="20">
        <f t="shared" si="36"/>
        <v>0</v>
      </c>
      <c r="V70" s="18">
        <f t="shared" si="37"/>
        <v>0</v>
      </c>
      <c r="W70" s="18">
        <f t="shared" si="38"/>
        <v>0</v>
      </c>
      <c r="X70" s="18">
        <f t="shared" si="48"/>
        <v>0</v>
      </c>
      <c r="Y70" s="21">
        <f t="shared" si="22"/>
        <v>0</v>
      </c>
      <c r="AA70" s="20">
        <f t="shared" si="39"/>
        <v>0</v>
      </c>
      <c r="AB70" s="18">
        <f t="shared" si="40"/>
        <v>0</v>
      </c>
      <c r="AC70" s="18">
        <f t="shared" si="41"/>
        <v>0</v>
      </c>
      <c r="AD70" s="18">
        <f t="shared" si="49"/>
        <v>0</v>
      </c>
      <c r="AE70" s="21">
        <f t="shared" si="23"/>
        <v>0</v>
      </c>
      <c r="AG70" s="20">
        <f t="shared" si="42"/>
        <v>0</v>
      </c>
      <c r="AH70" s="18">
        <f t="shared" si="43"/>
        <v>0</v>
      </c>
      <c r="AI70" s="18">
        <f t="shared" si="44"/>
        <v>0</v>
      </c>
      <c r="AJ70" s="18">
        <f t="shared" si="50"/>
        <v>0</v>
      </c>
      <c r="AK70" s="21">
        <f t="shared" si="24"/>
        <v>0</v>
      </c>
      <c r="AM70" s="20">
        <f t="shared" si="51"/>
        <v>0</v>
      </c>
      <c r="AN70" s="18">
        <f t="shared" si="52"/>
        <v>0</v>
      </c>
      <c r="AO70" s="18">
        <f t="shared" si="53"/>
        <v>0</v>
      </c>
      <c r="AP70" s="18">
        <f t="shared" si="54"/>
        <v>0</v>
      </c>
      <c r="AQ70" s="21">
        <f t="shared" si="55"/>
        <v>0</v>
      </c>
    </row>
    <row r="71" spans="2:43" ht="13.2" customHeight="1" x14ac:dyDescent="0.25">
      <c r="B71" s="39" t="s">
        <v>29</v>
      </c>
      <c r="C71" s="39" t="s">
        <v>29</v>
      </c>
      <c r="D71" s="39" t="s">
        <v>29</v>
      </c>
      <c r="E71" s="39" t="s">
        <v>29</v>
      </c>
      <c r="F71" s="39" t="s">
        <v>29</v>
      </c>
      <c r="G71" s="39" t="s">
        <v>29</v>
      </c>
      <c r="H71" s="39" t="s">
        <v>29</v>
      </c>
      <c r="I71" s="39" t="s">
        <v>29</v>
      </c>
      <c r="J71" s="42">
        <v>0</v>
      </c>
      <c r="K71" s="43">
        <v>0</v>
      </c>
      <c r="L71" s="43">
        <v>0</v>
      </c>
      <c r="M71" s="18">
        <f t="shared" si="46"/>
        <v>0</v>
      </c>
      <c r="N71" s="19" t="str">
        <f t="shared" si="47"/>
        <v>END</v>
      </c>
      <c r="P71" s="100" t="str">
        <f t="shared" si="20"/>
        <v>END</v>
      </c>
      <c r="Q71" s="64">
        <v>0</v>
      </c>
      <c r="R71" s="63" t="str">
        <f t="shared" si="35"/>
        <v>END</v>
      </c>
      <c r="S71" s="57" t="str">
        <f t="shared" si="21"/>
        <v>END</v>
      </c>
      <c r="U71" s="20">
        <f t="shared" si="36"/>
        <v>0</v>
      </c>
      <c r="V71" s="18">
        <f t="shared" si="37"/>
        <v>0</v>
      </c>
      <c r="W71" s="18">
        <f t="shared" si="38"/>
        <v>0</v>
      </c>
      <c r="X71" s="18">
        <f t="shared" si="48"/>
        <v>0</v>
      </c>
      <c r="Y71" s="21">
        <f t="shared" si="22"/>
        <v>0</v>
      </c>
      <c r="AA71" s="20">
        <f t="shared" si="39"/>
        <v>0</v>
      </c>
      <c r="AB71" s="18">
        <f t="shared" si="40"/>
        <v>0</v>
      </c>
      <c r="AC71" s="18">
        <f t="shared" si="41"/>
        <v>0</v>
      </c>
      <c r="AD71" s="18">
        <f t="shared" si="49"/>
        <v>0</v>
      </c>
      <c r="AE71" s="21">
        <f t="shared" si="23"/>
        <v>0</v>
      </c>
      <c r="AG71" s="20">
        <f t="shared" si="42"/>
        <v>0</v>
      </c>
      <c r="AH71" s="18">
        <f t="shared" si="43"/>
        <v>0</v>
      </c>
      <c r="AI71" s="18">
        <f t="shared" si="44"/>
        <v>0</v>
      </c>
      <c r="AJ71" s="18">
        <f t="shared" si="50"/>
        <v>0</v>
      </c>
      <c r="AK71" s="21">
        <f t="shared" si="24"/>
        <v>0</v>
      </c>
      <c r="AM71" s="20">
        <f t="shared" si="51"/>
        <v>0</v>
      </c>
      <c r="AN71" s="18">
        <f t="shared" si="52"/>
        <v>0</v>
      </c>
      <c r="AO71" s="18">
        <f t="shared" si="53"/>
        <v>0</v>
      </c>
      <c r="AP71" s="18">
        <f t="shared" si="54"/>
        <v>0</v>
      </c>
      <c r="AQ71" s="21">
        <f t="shared" si="55"/>
        <v>0</v>
      </c>
    </row>
    <row r="72" spans="2:43" ht="13.2" customHeight="1" x14ac:dyDescent="0.25">
      <c r="B72" s="39" t="s">
        <v>29</v>
      </c>
      <c r="C72" s="39" t="s">
        <v>29</v>
      </c>
      <c r="D72" s="39" t="s">
        <v>29</v>
      </c>
      <c r="E72" s="39" t="s">
        <v>29</v>
      </c>
      <c r="F72" s="39" t="s">
        <v>29</v>
      </c>
      <c r="G72" s="39" t="s">
        <v>29</v>
      </c>
      <c r="H72" s="39" t="s">
        <v>29</v>
      </c>
      <c r="I72" s="39" t="s">
        <v>29</v>
      </c>
      <c r="J72" s="42">
        <v>0</v>
      </c>
      <c r="K72" s="43">
        <v>0</v>
      </c>
      <c r="L72" s="43">
        <v>0</v>
      </c>
      <c r="M72" s="18">
        <f t="shared" si="46"/>
        <v>0</v>
      </c>
      <c r="N72" s="19" t="str">
        <f t="shared" si="47"/>
        <v>END</v>
      </c>
      <c r="P72" s="100" t="str">
        <f t="shared" si="20"/>
        <v>END</v>
      </c>
      <c r="Q72" s="64">
        <v>0</v>
      </c>
      <c r="R72" s="63" t="str">
        <f t="shared" si="35"/>
        <v>END</v>
      </c>
      <c r="S72" s="57" t="str">
        <f t="shared" si="21"/>
        <v>END</v>
      </c>
      <c r="U72" s="20">
        <f t="shared" si="36"/>
        <v>0</v>
      </c>
      <c r="V72" s="18">
        <f t="shared" si="37"/>
        <v>0</v>
      </c>
      <c r="W72" s="18">
        <f t="shared" si="38"/>
        <v>0</v>
      </c>
      <c r="X72" s="18">
        <f t="shared" si="48"/>
        <v>0</v>
      </c>
      <c r="Y72" s="21">
        <f t="shared" si="22"/>
        <v>0</v>
      </c>
      <c r="AA72" s="20">
        <f t="shared" si="39"/>
        <v>0</v>
      </c>
      <c r="AB72" s="18">
        <f t="shared" si="40"/>
        <v>0</v>
      </c>
      <c r="AC72" s="18">
        <f t="shared" si="41"/>
        <v>0</v>
      </c>
      <c r="AD72" s="18">
        <f t="shared" si="49"/>
        <v>0</v>
      </c>
      <c r="AE72" s="21">
        <f t="shared" si="23"/>
        <v>0</v>
      </c>
      <c r="AG72" s="20">
        <f t="shared" si="42"/>
        <v>0</v>
      </c>
      <c r="AH72" s="18">
        <f t="shared" si="43"/>
        <v>0</v>
      </c>
      <c r="AI72" s="18">
        <f t="shared" si="44"/>
        <v>0</v>
      </c>
      <c r="AJ72" s="18">
        <f t="shared" si="50"/>
        <v>0</v>
      </c>
      <c r="AK72" s="21">
        <f t="shared" si="24"/>
        <v>0</v>
      </c>
      <c r="AM72" s="20">
        <f t="shared" si="51"/>
        <v>0</v>
      </c>
      <c r="AN72" s="18">
        <f t="shared" si="52"/>
        <v>0</v>
      </c>
      <c r="AO72" s="18">
        <f t="shared" si="53"/>
        <v>0</v>
      </c>
      <c r="AP72" s="18">
        <f t="shared" si="54"/>
        <v>0</v>
      </c>
      <c r="AQ72" s="21">
        <f t="shared" si="55"/>
        <v>0</v>
      </c>
    </row>
    <row r="73" spans="2:43" ht="13.2" customHeight="1" x14ac:dyDescent="0.25">
      <c r="B73" s="39" t="s">
        <v>29</v>
      </c>
      <c r="C73" s="39" t="s">
        <v>29</v>
      </c>
      <c r="D73" s="39" t="s">
        <v>29</v>
      </c>
      <c r="E73" s="39" t="s">
        <v>29</v>
      </c>
      <c r="F73" s="39" t="s">
        <v>29</v>
      </c>
      <c r="G73" s="39" t="s">
        <v>29</v>
      </c>
      <c r="H73" s="39" t="s">
        <v>29</v>
      </c>
      <c r="I73" s="39" t="s">
        <v>29</v>
      </c>
      <c r="J73" s="42">
        <v>0</v>
      </c>
      <c r="K73" s="43">
        <v>0</v>
      </c>
      <c r="L73" s="43">
        <v>0</v>
      </c>
      <c r="M73" s="18">
        <f t="shared" si="46"/>
        <v>0</v>
      </c>
      <c r="N73" s="19" t="str">
        <f t="shared" si="47"/>
        <v>END</v>
      </c>
      <c r="P73" s="100" t="str">
        <f t="shared" si="20"/>
        <v>END</v>
      </c>
      <c r="Q73" s="64">
        <v>0</v>
      </c>
      <c r="R73" s="63" t="str">
        <f t="shared" si="35"/>
        <v>END</v>
      </c>
      <c r="S73" s="57" t="str">
        <f t="shared" si="21"/>
        <v>END</v>
      </c>
      <c r="U73" s="20">
        <f t="shared" si="36"/>
        <v>0</v>
      </c>
      <c r="V73" s="18">
        <f t="shared" si="37"/>
        <v>0</v>
      </c>
      <c r="W73" s="18">
        <f t="shared" si="38"/>
        <v>0</v>
      </c>
      <c r="X73" s="18">
        <f t="shared" si="48"/>
        <v>0</v>
      </c>
      <c r="Y73" s="21">
        <f t="shared" si="22"/>
        <v>0</v>
      </c>
      <c r="AA73" s="20">
        <f t="shared" si="39"/>
        <v>0</v>
      </c>
      <c r="AB73" s="18">
        <f t="shared" si="40"/>
        <v>0</v>
      </c>
      <c r="AC73" s="18">
        <f t="shared" si="41"/>
        <v>0</v>
      </c>
      <c r="AD73" s="18">
        <f t="shared" si="49"/>
        <v>0</v>
      </c>
      <c r="AE73" s="21">
        <f t="shared" si="23"/>
        <v>0</v>
      </c>
      <c r="AG73" s="20">
        <f t="shared" si="42"/>
        <v>0</v>
      </c>
      <c r="AH73" s="18">
        <f t="shared" si="43"/>
        <v>0</v>
      </c>
      <c r="AI73" s="18">
        <f t="shared" si="44"/>
        <v>0</v>
      </c>
      <c r="AJ73" s="18">
        <f t="shared" si="50"/>
        <v>0</v>
      </c>
      <c r="AK73" s="21">
        <f t="shared" si="24"/>
        <v>0</v>
      </c>
      <c r="AM73" s="20">
        <f t="shared" si="51"/>
        <v>0</v>
      </c>
      <c r="AN73" s="18">
        <f t="shared" si="52"/>
        <v>0</v>
      </c>
      <c r="AO73" s="18">
        <f t="shared" si="53"/>
        <v>0</v>
      </c>
      <c r="AP73" s="18">
        <f t="shared" si="54"/>
        <v>0</v>
      </c>
      <c r="AQ73" s="21">
        <f t="shared" si="55"/>
        <v>0</v>
      </c>
    </row>
    <row r="74" spans="2:43" ht="13.2" customHeight="1" x14ac:dyDescent="0.25">
      <c r="B74" s="39" t="s">
        <v>29</v>
      </c>
      <c r="C74" s="39" t="s">
        <v>29</v>
      </c>
      <c r="D74" s="39" t="s">
        <v>29</v>
      </c>
      <c r="E74" s="39" t="s">
        <v>29</v>
      </c>
      <c r="F74" s="39" t="s">
        <v>29</v>
      </c>
      <c r="G74" s="39" t="s">
        <v>29</v>
      </c>
      <c r="H74" s="39" t="s">
        <v>29</v>
      </c>
      <c r="I74" s="39" t="s">
        <v>29</v>
      </c>
      <c r="J74" s="42">
        <v>0</v>
      </c>
      <c r="K74" s="43">
        <v>0</v>
      </c>
      <c r="L74" s="43">
        <v>0</v>
      </c>
      <c r="M74" s="18">
        <f t="shared" si="46"/>
        <v>0</v>
      </c>
      <c r="N74" s="19" t="str">
        <f t="shared" si="47"/>
        <v>END</v>
      </c>
      <c r="P74" s="100" t="str">
        <f t="shared" si="20"/>
        <v>END</v>
      </c>
      <c r="Q74" s="64">
        <v>0</v>
      </c>
      <c r="R74" s="63" t="str">
        <f t="shared" si="35"/>
        <v>END</v>
      </c>
      <c r="S74" s="57" t="str">
        <f t="shared" si="21"/>
        <v>END</v>
      </c>
      <c r="U74" s="20">
        <f t="shared" si="36"/>
        <v>0</v>
      </c>
      <c r="V74" s="18">
        <f t="shared" si="37"/>
        <v>0</v>
      </c>
      <c r="W74" s="18">
        <f t="shared" si="38"/>
        <v>0</v>
      </c>
      <c r="X74" s="18">
        <f t="shared" si="48"/>
        <v>0</v>
      </c>
      <c r="Y74" s="21">
        <f t="shared" si="22"/>
        <v>0</v>
      </c>
      <c r="AA74" s="20">
        <f t="shared" si="39"/>
        <v>0</v>
      </c>
      <c r="AB74" s="18">
        <f t="shared" si="40"/>
        <v>0</v>
      </c>
      <c r="AC74" s="18">
        <f t="shared" si="41"/>
        <v>0</v>
      </c>
      <c r="AD74" s="18">
        <f t="shared" si="49"/>
        <v>0</v>
      </c>
      <c r="AE74" s="21">
        <f t="shared" si="23"/>
        <v>0</v>
      </c>
      <c r="AG74" s="20">
        <f t="shared" si="42"/>
        <v>0</v>
      </c>
      <c r="AH74" s="18">
        <f t="shared" si="43"/>
        <v>0</v>
      </c>
      <c r="AI74" s="18">
        <f t="shared" si="44"/>
        <v>0</v>
      </c>
      <c r="AJ74" s="18">
        <f t="shared" si="50"/>
        <v>0</v>
      </c>
      <c r="AK74" s="21">
        <f t="shared" si="24"/>
        <v>0</v>
      </c>
      <c r="AM74" s="20">
        <f t="shared" si="51"/>
        <v>0</v>
      </c>
      <c r="AN74" s="18">
        <f t="shared" si="52"/>
        <v>0</v>
      </c>
      <c r="AO74" s="18">
        <f t="shared" si="53"/>
        <v>0</v>
      </c>
      <c r="AP74" s="18">
        <f t="shared" si="54"/>
        <v>0</v>
      </c>
      <c r="AQ74" s="21">
        <f t="shared" si="55"/>
        <v>0</v>
      </c>
    </row>
    <row r="75" spans="2:43" ht="13.2" customHeight="1" x14ac:dyDescent="0.25">
      <c r="B75" s="39" t="s">
        <v>29</v>
      </c>
      <c r="C75" s="39" t="s">
        <v>29</v>
      </c>
      <c r="D75" s="39" t="s">
        <v>29</v>
      </c>
      <c r="E75" s="39" t="s">
        <v>29</v>
      </c>
      <c r="F75" s="39" t="s">
        <v>29</v>
      </c>
      <c r="G75" s="39" t="s">
        <v>29</v>
      </c>
      <c r="H75" s="39" t="s">
        <v>29</v>
      </c>
      <c r="I75" s="39" t="s">
        <v>29</v>
      </c>
      <c r="J75" s="42">
        <v>0</v>
      </c>
      <c r="K75" s="43">
        <v>0</v>
      </c>
      <c r="L75" s="43">
        <v>0</v>
      </c>
      <c r="M75" s="18">
        <f t="shared" ref="M75:M87" si="56">+J75+L75</f>
        <v>0</v>
      </c>
      <c r="N75" s="19" t="str">
        <f t="shared" ref="N75:N87" si="57">IF(L75&gt;0,"NEGATIVE PROV PLEASE",IF(OR(J75&lt;0,K75&lt;0),"POSITIVE ADV or VAR PLEASE",IF(AND(J75&gt;0,K75=0),"ADV + NO VAR?",IF(AND(K75&gt;0,J75=0),"VAR but NO ADV?",IF(AND(K75&gt;0,L75=0),"VAR + NO PROV?",IF(AND(K75=0,L75&lt;0),"NO VAR but PROV?",IF(-L75&gt;0,IF((-L75/K75)&gt;100%,"PROV &gt; VAR?","END"),"END")))))))</f>
        <v>END</v>
      </c>
      <c r="P75" s="100" t="str">
        <f t="shared" si="20"/>
        <v>END</v>
      </c>
      <c r="Q75" s="64">
        <v>0</v>
      </c>
      <c r="R75" s="63" t="str">
        <f t="shared" si="35"/>
        <v>END</v>
      </c>
      <c r="S75" s="57" t="str">
        <f t="shared" si="21"/>
        <v>END</v>
      </c>
      <c r="U75" s="20">
        <f t="shared" si="36"/>
        <v>0</v>
      </c>
      <c r="V75" s="18">
        <f t="shared" si="37"/>
        <v>0</v>
      </c>
      <c r="W75" s="18">
        <f t="shared" si="38"/>
        <v>0</v>
      </c>
      <c r="X75" s="18">
        <f t="shared" ref="X75:X87" si="58">+U75+W75</f>
        <v>0</v>
      </c>
      <c r="Y75" s="21">
        <f t="shared" si="22"/>
        <v>0</v>
      </c>
      <c r="AA75" s="20">
        <f t="shared" si="39"/>
        <v>0</v>
      </c>
      <c r="AB75" s="18">
        <f t="shared" si="40"/>
        <v>0</v>
      </c>
      <c r="AC75" s="18">
        <f t="shared" si="41"/>
        <v>0</v>
      </c>
      <c r="AD75" s="18">
        <f t="shared" ref="AD75:AD87" si="59">+AA75+AC75</f>
        <v>0</v>
      </c>
      <c r="AE75" s="21">
        <f t="shared" si="23"/>
        <v>0</v>
      </c>
      <c r="AG75" s="20">
        <f t="shared" si="42"/>
        <v>0</v>
      </c>
      <c r="AH75" s="18">
        <f t="shared" si="43"/>
        <v>0</v>
      </c>
      <c r="AI75" s="18">
        <f t="shared" si="44"/>
        <v>0</v>
      </c>
      <c r="AJ75" s="18">
        <f t="shared" ref="AJ75:AJ87" si="60">+AG75+AI75</f>
        <v>0</v>
      </c>
      <c r="AK75" s="21">
        <f t="shared" si="24"/>
        <v>0</v>
      </c>
      <c r="AM75" s="20">
        <f t="shared" ref="AM75:AM87" si="61">+U75+AA75+AG75</f>
        <v>0</v>
      </c>
      <c r="AN75" s="18">
        <f t="shared" ref="AN75:AN87" si="62">+V75+AB75+AH75</f>
        <v>0</v>
      </c>
      <c r="AO75" s="18">
        <f t="shared" ref="AO75:AO87" si="63">+W75+AC75+AI75</f>
        <v>0</v>
      </c>
      <c r="AP75" s="18">
        <f t="shared" ref="AP75:AP87" si="64">+AM75+AO75</f>
        <v>0</v>
      </c>
      <c r="AQ75" s="21">
        <f t="shared" ref="AQ75:AQ87" si="65">+Y75+AE75+AK75</f>
        <v>0</v>
      </c>
    </row>
    <row r="76" spans="2:43" ht="13.2" customHeight="1" x14ac:dyDescent="0.25">
      <c r="B76" s="39" t="s">
        <v>29</v>
      </c>
      <c r="C76" s="39" t="s">
        <v>29</v>
      </c>
      <c r="D76" s="39" t="s">
        <v>29</v>
      </c>
      <c r="E76" s="39" t="s">
        <v>29</v>
      </c>
      <c r="F76" s="39" t="s">
        <v>29</v>
      </c>
      <c r="G76" s="39" t="s">
        <v>29</v>
      </c>
      <c r="H76" s="39" t="s">
        <v>29</v>
      </c>
      <c r="I76" s="39" t="s">
        <v>29</v>
      </c>
      <c r="J76" s="42">
        <v>0</v>
      </c>
      <c r="K76" s="43">
        <v>0</v>
      </c>
      <c r="L76" s="43">
        <v>0</v>
      </c>
      <c r="M76" s="18">
        <f t="shared" si="56"/>
        <v>0</v>
      </c>
      <c r="N76" s="19" t="str">
        <f t="shared" si="57"/>
        <v>END</v>
      </c>
      <c r="P76" s="100" t="str">
        <f t="shared" si="20"/>
        <v>END</v>
      </c>
      <c r="Q76" s="64">
        <v>0</v>
      </c>
      <c r="R76" s="63" t="str">
        <f t="shared" si="35"/>
        <v>END</v>
      </c>
      <c r="S76" s="57" t="str">
        <f t="shared" si="21"/>
        <v>END</v>
      </c>
      <c r="U76" s="20">
        <f t="shared" si="36"/>
        <v>0</v>
      </c>
      <c r="V76" s="18">
        <f t="shared" si="37"/>
        <v>0</v>
      </c>
      <c r="W76" s="18">
        <f t="shared" si="38"/>
        <v>0</v>
      </c>
      <c r="X76" s="18">
        <f t="shared" si="58"/>
        <v>0</v>
      </c>
      <c r="Y76" s="21">
        <f t="shared" si="22"/>
        <v>0</v>
      </c>
      <c r="AA76" s="20">
        <f t="shared" si="39"/>
        <v>0</v>
      </c>
      <c r="AB76" s="18">
        <f t="shared" si="40"/>
        <v>0</v>
      </c>
      <c r="AC76" s="18">
        <f t="shared" si="41"/>
        <v>0</v>
      </c>
      <c r="AD76" s="18">
        <f t="shared" si="59"/>
        <v>0</v>
      </c>
      <c r="AE76" s="21">
        <f t="shared" si="23"/>
        <v>0</v>
      </c>
      <c r="AG76" s="20">
        <f t="shared" si="42"/>
        <v>0</v>
      </c>
      <c r="AH76" s="18">
        <f t="shared" si="43"/>
        <v>0</v>
      </c>
      <c r="AI76" s="18">
        <f t="shared" si="44"/>
        <v>0</v>
      </c>
      <c r="AJ76" s="18">
        <f t="shared" si="60"/>
        <v>0</v>
      </c>
      <c r="AK76" s="21">
        <f t="shared" si="24"/>
        <v>0</v>
      </c>
      <c r="AM76" s="20">
        <f t="shared" si="61"/>
        <v>0</v>
      </c>
      <c r="AN76" s="18">
        <f t="shared" si="62"/>
        <v>0</v>
      </c>
      <c r="AO76" s="18">
        <f t="shared" si="63"/>
        <v>0</v>
      </c>
      <c r="AP76" s="18">
        <f t="shared" si="64"/>
        <v>0</v>
      </c>
      <c r="AQ76" s="21">
        <f t="shared" si="65"/>
        <v>0</v>
      </c>
    </row>
    <row r="77" spans="2:43" ht="13.2" customHeight="1" x14ac:dyDescent="0.25">
      <c r="B77" s="39" t="s">
        <v>29</v>
      </c>
      <c r="C77" s="39" t="s">
        <v>29</v>
      </c>
      <c r="D77" s="39" t="s">
        <v>29</v>
      </c>
      <c r="E77" s="39" t="s">
        <v>29</v>
      </c>
      <c r="F77" s="39" t="s">
        <v>29</v>
      </c>
      <c r="G77" s="39" t="s">
        <v>29</v>
      </c>
      <c r="H77" s="39" t="s">
        <v>29</v>
      </c>
      <c r="I77" s="39" t="s">
        <v>29</v>
      </c>
      <c r="J77" s="42">
        <v>0</v>
      </c>
      <c r="K77" s="43">
        <v>0</v>
      </c>
      <c r="L77" s="43">
        <v>0</v>
      </c>
      <c r="M77" s="18">
        <f t="shared" si="56"/>
        <v>0</v>
      </c>
      <c r="N77" s="19" t="str">
        <f t="shared" si="57"/>
        <v>END</v>
      </c>
      <c r="P77" s="100" t="str">
        <f t="shared" si="20"/>
        <v>END</v>
      </c>
      <c r="Q77" s="64">
        <v>0</v>
      </c>
      <c r="R77" s="63" t="str">
        <f t="shared" ref="R77:R87" si="66">IF(AND(K77=0,L77=0),"END",IF(OR(N77=N$131,N77=N$132,N77=N$133,N77=N$134,N77=N$135,N77=N$136,N77=N$137,N77=N$138),"RESOLVE FLAG",IF(AND(K77&gt;0,L77&lt;0),(-L77/K77),0)))</f>
        <v>END</v>
      </c>
      <c r="S77" s="57" t="str">
        <f t="shared" si="21"/>
        <v>END</v>
      </c>
      <c r="U77" s="20">
        <f t="shared" ref="U77:U87" si="67">IF($H77=$H$132,$J77,0)</f>
        <v>0</v>
      </c>
      <c r="V77" s="18">
        <f t="shared" ref="V77:V87" si="68">IF($H77=$H$132,$K77,0)</f>
        <v>0</v>
      </c>
      <c r="W77" s="18">
        <f t="shared" ref="W77:W87" si="69">IF($H77=$H$132,$L77,0)</f>
        <v>0</v>
      </c>
      <c r="X77" s="18">
        <f t="shared" si="58"/>
        <v>0</v>
      </c>
      <c r="Y77" s="21">
        <f t="shared" si="22"/>
        <v>0</v>
      </c>
      <c r="AA77" s="20">
        <f t="shared" ref="AA77:AA87" si="70">IF($H77=$H$133,$J77,0)</f>
        <v>0</v>
      </c>
      <c r="AB77" s="18">
        <f t="shared" ref="AB77:AB87" si="71">IF($H77=$H$133,$K77,0)</f>
        <v>0</v>
      </c>
      <c r="AC77" s="18">
        <f t="shared" ref="AC77:AC87" si="72">IF($H77=$H$133,$L77,0)</f>
        <v>0</v>
      </c>
      <c r="AD77" s="18">
        <f t="shared" si="59"/>
        <v>0</v>
      </c>
      <c r="AE77" s="21">
        <f t="shared" si="23"/>
        <v>0</v>
      </c>
      <c r="AG77" s="20">
        <f t="shared" ref="AG77:AG87" si="73">IF($H77=$H$134,$J77,0)</f>
        <v>0</v>
      </c>
      <c r="AH77" s="18">
        <f t="shared" ref="AH77:AH87" si="74">IF($H77=$H$134,$K77,0)</f>
        <v>0</v>
      </c>
      <c r="AI77" s="18">
        <f t="shared" ref="AI77:AI87" si="75">IF($H77=$H$134,$L77,0)</f>
        <v>0</v>
      </c>
      <c r="AJ77" s="18">
        <f t="shared" si="60"/>
        <v>0</v>
      </c>
      <c r="AK77" s="21">
        <f t="shared" si="24"/>
        <v>0</v>
      </c>
      <c r="AM77" s="20">
        <f t="shared" si="61"/>
        <v>0</v>
      </c>
      <c r="AN77" s="18">
        <f t="shared" si="62"/>
        <v>0</v>
      </c>
      <c r="AO77" s="18">
        <f t="shared" si="63"/>
        <v>0</v>
      </c>
      <c r="AP77" s="18">
        <f t="shared" si="64"/>
        <v>0</v>
      </c>
      <c r="AQ77" s="21">
        <f t="shared" si="65"/>
        <v>0</v>
      </c>
    </row>
    <row r="78" spans="2:43" ht="13.2" customHeight="1" x14ac:dyDescent="0.25">
      <c r="B78" s="39" t="s">
        <v>29</v>
      </c>
      <c r="C78" s="39" t="s">
        <v>29</v>
      </c>
      <c r="D78" s="39" t="s">
        <v>29</v>
      </c>
      <c r="E78" s="39" t="s">
        <v>29</v>
      </c>
      <c r="F78" s="39" t="s">
        <v>29</v>
      </c>
      <c r="G78" s="39" t="s">
        <v>29</v>
      </c>
      <c r="H78" s="39" t="s">
        <v>29</v>
      </c>
      <c r="I78" s="39" t="s">
        <v>29</v>
      </c>
      <c r="J78" s="42">
        <v>0</v>
      </c>
      <c r="K78" s="43">
        <v>0</v>
      </c>
      <c r="L78" s="43">
        <v>0</v>
      </c>
      <c r="M78" s="18">
        <f t="shared" si="56"/>
        <v>0</v>
      </c>
      <c r="N78" s="19" t="str">
        <f t="shared" si="57"/>
        <v>END</v>
      </c>
      <c r="P78" s="100" t="str">
        <f t="shared" ref="P78:P87" si="76">IF(AND(L78&lt;0,H78="Select",N78="END"),"Select Stage",IF(H78=H$132,"12-m ECL",IF(H78="Select","END","LECL % CAPTURE &gt;&gt;&gt;")))</f>
        <v>END</v>
      </c>
      <c r="Q78" s="64">
        <v>0</v>
      </c>
      <c r="R78" s="63" t="str">
        <f t="shared" si="66"/>
        <v>END</v>
      </c>
      <c r="S78" s="57" t="str">
        <f t="shared" ref="S78:S87" si="77">IFERROR(IF(P78="Select Stage","Select Stage",IF(P78="END","END",IF(P78="12-m ECL",R78*0.25,IF(P78="LECL % CAPTURE &gt;&gt;&gt;",IF(Q78&gt;40%,R78*Q78,+R78*40%))))),"END")</f>
        <v>END</v>
      </c>
      <c r="U78" s="20">
        <f t="shared" si="67"/>
        <v>0</v>
      </c>
      <c r="V78" s="18">
        <f t="shared" si="68"/>
        <v>0</v>
      </c>
      <c r="W78" s="18">
        <f t="shared" si="69"/>
        <v>0</v>
      </c>
      <c r="X78" s="18">
        <f t="shared" si="58"/>
        <v>0</v>
      </c>
      <c r="Y78" s="21">
        <f t="shared" ref="Y78:Y87" si="78">IFERROR(ROUND(IF(W78&lt;0,+$L78*($S78/$R78),0),0),0)</f>
        <v>0</v>
      </c>
      <c r="AA78" s="20">
        <f t="shared" si="70"/>
        <v>0</v>
      </c>
      <c r="AB78" s="18">
        <f t="shared" si="71"/>
        <v>0</v>
      </c>
      <c r="AC78" s="18">
        <f t="shared" si="72"/>
        <v>0</v>
      </c>
      <c r="AD78" s="18">
        <f t="shared" si="59"/>
        <v>0</v>
      </c>
      <c r="AE78" s="21">
        <f t="shared" ref="AE78:AE87" si="79">IFERROR(ROUND(IF(AC78&lt;0,+$L78*($S78/$R78),0),0),0)</f>
        <v>0</v>
      </c>
      <c r="AG78" s="20">
        <f t="shared" si="73"/>
        <v>0</v>
      </c>
      <c r="AH78" s="18">
        <f t="shared" si="74"/>
        <v>0</v>
      </c>
      <c r="AI78" s="18">
        <f t="shared" si="75"/>
        <v>0</v>
      </c>
      <c r="AJ78" s="18">
        <f t="shared" si="60"/>
        <v>0</v>
      </c>
      <c r="AK78" s="21">
        <f t="shared" ref="AK78:AK87" si="80">IFERROR(ROUND(IF(AI78&lt;0,+$L78*($S78/$R78),0),0),0)</f>
        <v>0</v>
      </c>
      <c r="AM78" s="20">
        <f t="shared" si="61"/>
        <v>0</v>
      </c>
      <c r="AN78" s="18">
        <f t="shared" si="62"/>
        <v>0</v>
      </c>
      <c r="AO78" s="18">
        <f t="shared" si="63"/>
        <v>0</v>
      </c>
      <c r="AP78" s="18">
        <f t="shared" si="64"/>
        <v>0</v>
      </c>
      <c r="AQ78" s="21">
        <f t="shared" si="65"/>
        <v>0</v>
      </c>
    </row>
    <row r="79" spans="2:43" ht="13.2" customHeight="1" x14ac:dyDescent="0.25">
      <c r="B79" s="39" t="s">
        <v>29</v>
      </c>
      <c r="C79" s="39" t="s">
        <v>29</v>
      </c>
      <c r="D79" s="39" t="s">
        <v>29</v>
      </c>
      <c r="E79" s="39" t="s">
        <v>29</v>
      </c>
      <c r="F79" s="39" t="s">
        <v>29</v>
      </c>
      <c r="G79" s="39" t="s">
        <v>29</v>
      </c>
      <c r="H79" s="39" t="s">
        <v>29</v>
      </c>
      <c r="I79" s="39" t="s">
        <v>29</v>
      </c>
      <c r="J79" s="42">
        <v>0</v>
      </c>
      <c r="K79" s="43">
        <v>0</v>
      </c>
      <c r="L79" s="43">
        <v>0</v>
      </c>
      <c r="M79" s="18">
        <f t="shared" si="56"/>
        <v>0</v>
      </c>
      <c r="N79" s="19" t="str">
        <f t="shared" si="57"/>
        <v>END</v>
      </c>
      <c r="P79" s="100" t="str">
        <f t="shared" si="76"/>
        <v>END</v>
      </c>
      <c r="Q79" s="64">
        <v>0</v>
      </c>
      <c r="R79" s="63" t="str">
        <f t="shared" si="66"/>
        <v>END</v>
      </c>
      <c r="S79" s="57" t="str">
        <f t="shared" si="77"/>
        <v>END</v>
      </c>
      <c r="U79" s="20">
        <f t="shared" si="67"/>
        <v>0</v>
      </c>
      <c r="V79" s="18">
        <f t="shared" si="68"/>
        <v>0</v>
      </c>
      <c r="W79" s="18">
        <f t="shared" si="69"/>
        <v>0</v>
      </c>
      <c r="X79" s="18">
        <f t="shared" si="58"/>
        <v>0</v>
      </c>
      <c r="Y79" s="21">
        <f t="shared" si="78"/>
        <v>0</v>
      </c>
      <c r="AA79" s="20">
        <f t="shared" si="70"/>
        <v>0</v>
      </c>
      <c r="AB79" s="18">
        <f t="shared" si="71"/>
        <v>0</v>
      </c>
      <c r="AC79" s="18">
        <f t="shared" si="72"/>
        <v>0</v>
      </c>
      <c r="AD79" s="18">
        <f t="shared" si="59"/>
        <v>0</v>
      </c>
      <c r="AE79" s="21">
        <f t="shared" si="79"/>
        <v>0</v>
      </c>
      <c r="AG79" s="20">
        <f t="shared" si="73"/>
        <v>0</v>
      </c>
      <c r="AH79" s="18">
        <f t="shared" si="74"/>
        <v>0</v>
      </c>
      <c r="AI79" s="18">
        <f t="shared" si="75"/>
        <v>0</v>
      </c>
      <c r="AJ79" s="18">
        <f t="shared" si="60"/>
        <v>0</v>
      </c>
      <c r="AK79" s="21">
        <f t="shared" si="80"/>
        <v>0</v>
      </c>
      <c r="AM79" s="20">
        <f t="shared" si="61"/>
        <v>0</v>
      </c>
      <c r="AN79" s="18">
        <f t="shared" si="62"/>
        <v>0</v>
      </c>
      <c r="AO79" s="18">
        <f t="shared" si="63"/>
        <v>0</v>
      </c>
      <c r="AP79" s="18">
        <f t="shared" si="64"/>
        <v>0</v>
      </c>
      <c r="AQ79" s="21">
        <f t="shared" si="65"/>
        <v>0</v>
      </c>
    </row>
    <row r="80" spans="2:43" ht="13.2" customHeight="1" x14ac:dyDescent="0.25">
      <c r="B80" s="39" t="s">
        <v>29</v>
      </c>
      <c r="C80" s="39" t="s">
        <v>29</v>
      </c>
      <c r="D80" s="39" t="s">
        <v>29</v>
      </c>
      <c r="E80" s="39" t="s">
        <v>29</v>
      </c>
      <c r="F80" s="39" t="s">
        <v>29</v>
      </c>
      <c r="G80" s="39" t="s">
        <v>29</v>
      </c>
      <c r="H80" s="39" t="s">
        <v>29</v>
      </c>
      <c r="I80" s="39" t="s">
        <v>29</v>
      </c>
      <c r="J80" s="42">
        <v>0</v>
      </c>
      <c r="K80" s="43">
        <v>0</v>
      </c>
      <c r="L80" s="43">
        <v>0</v>
      </c>
      <c r="M80" s="18">
        <f t="shared" si="56"/>
        <v>0</v>
      </c>
      <c r="N80" s="19" t="str">
        <f t="shared" si="57"/>
        <v>END</v>
      </c>
      <c r="P80" s="100" t="str">
        <f t="shared" si="76"/>
        <v>END</v>
      </c>
      <c r="Q80" s="64">
        <v>0</v>
      </c>
      <c r="R80" s="63" t="str">
        <f t="shared" si="66"/>
        <v>END</v>
      </c>
      <c r="S80" s="57" t="str">
        <f t="shared" si="77"/>
        <v>END</v>
      </c>
      <c r="U80" s="20">
        <f t="shared" si="67"/>
        <v>0</v>
      </c>
      <c r="V80" s="18">
        <f t="shared" si="68"/>
        <v>0</v>
      </c>
      <c r="W80" s="18">
        <f t="shared" si="69"/>
        <v>0</v>
      </c>
      <c r="X80" s="18">
        <f t="shared" si="58"/>
        <v>0</v>
      </c>
      <c r="Y80" s="21">
        <f t="shared" si="78"/>
        <v>0</v>
      </c>
      <c r="AA80" s="20">
        <f t="shared" si="70"/>
        <v>0</v>
      </c>
      <c r="AB80" s="18">
        <f t="shared" si="71"/>
        <v>0</v>
      </c>
      <c r="AC80" s="18">
        <f t="shared" si="72"/>
        <v>0</v>
      </c>
      <c r="AD80" s="18">
        <f t="shared" si="59"/>
        <v>0</v>
      </c>
      <c r="AE80" s="21">
        <f t="shared" si="79"/>
        <v>0</v>
      </c>
      <c r="AG80" s="20">
        <f t="shared" si="73"/>
        <v>0</v>
      </c>
      <c r="AH80" s="18">
        <f t="shared" si="74"/>
        <v>0</v>
      </c>
      <c r="AI80" s="18">
        <f t="shared" si="75"/>
        <v>0</v>
      </c>
      <c r="AJ80" s="18">
        <f t="shared" si="60"/>
        <v>0</v>
      </c>
      <c r="AK80" s="21">
        <f t="shared" si="80"/>
        <v>0</v>
      </c>
      <c r="AM80" s="20">
        <f t="shared" si="61"/>
        <v>0</v>
      </c>
      <c r="AN80" s="18">
        <f t="shared" si="62"/>
        <v>0</v>
      </c>
      <c r="AO80" s="18">
        <f t="shared" si="63"/>
        <v>0</v>
      </c>
      <c r="AP80" s="18">
        <f t="shared" si="64"/>
        <v>0</v>
      </c>
      <c r="AQ80" s="21">
        <f t="shared" si="65"/>
        <v>0</v>
      </c>
    </row>
    <row r="81" spans="2:43" ht="13.2" customHeight="1" x14ac:dyDescent="0.25">
      <c r="B81" s="39" t="s">
        <v>29</v>
      </c>
      <c r="C81" s="39" t="s">
        <v>29</v>
      </c>
      <c r="D81" s="39" t="s">
        <v>29</v>
      </c>
      <c r="E81" s="39" t="s">
        <v>29</v>
      </c>
      <c r="F81" s="39" t="s">
        <v>29</v>
      </c>
      <c r="G81" s="39" t="s">
        <v>29</v>
      </c>
      <c r="H81" s="39" t="s">
        <v>29</v>
      </c>
      <c r="I81" s="39" t="s">
        <v>29</v>
      </c>
      <c r="J81" s="42">
        <v>0</v>
      </c>
      <c r="K81" s="43">
        <v>0</v>
      </c>
      <c r="L81" s="43">
        <v>0</v>
      </c>
      <c r="M81" s="18">
        <f t="shared" si="56"/>
        <v>0</v>
      </c>
      <c r="N81" s="19" t="str">
        <f t="shared" si="57"/>
        <v>END</v>
      </c>
      <c r="P81" s="100" t="str">
        <f t="shared" si="76"/>
        <v>END</v>
      </c>
      <c r="Q81" s="64">
        <v>0</v>
      </c>
      <c r="R81" s="63" t="str">
        <f t="shared" si="66"/>
        <v>END</v>
      </c>
      <c r="S81" s="57" t="str">
        <f t="shared" si="77"/>
        <v>END</v>
      </c>
      <c r="U81" s="20">
        <f t="shared" si="67"/>
        <v>0</v>
      </c>
      <c r="V81" s="18">
        <f t="shared" si="68"/>
        <v>0</v>
      </c>
      <c r="W81" s="18">
        <f t="shared" si="69"/>
        <v>0</v>
      </c>
      <c r="X81" s="18">
        <f t="shared" si="58"/>
        <v>0</v>
      </c>
      <c r="Y81" s="21">
        <f t="shared" si="78"/>
        <v>0</v>
      </c>
      <c r="AA81" s="20">
        <f t="shared" si="70"/>
        <v>0</v>
      </c>
      <c r="AB81" s="18">
        <f t="shared" si="71"/>
        <v>0</v>
      </c>
      <c r="AC81" s="18">
        <f t="shared" si="72"/>
        <v>0</v>
      </c>
      <c r="AD81" s="18">
        <f t="shared" si="59"/>
        <v>0</v>
      </c>
      <c r="AE81" s="21">
        <f t="shared" si="79"/>
        <v>0</v>
      </c>
      <c r="AG81" s="20">
        <f t="shared" si="73"/>
        <v>0</v>
      </c>
      <c r="AH81" s="18">
        <f t="shared" si="74"/>
        <v>0</v>
      </c>
      <c r="AI81" s="18">
        <f t="shared" si="75"/>
        <v>0</v>
      </c>
      <c r="AJ81" s="18">
        <f t="shared" si="60"/>
        <v>0</v>
      </c>
      <c r="AK81" s="21">
        <f t="shared" si="80"/>
        <v>0</v>
      </c>
      <c r="AM81" s="20">
        <f t="shared" si="61"/>
        <v>0</v>
      </c>
      <c r="AN81" s="18">
        <f t="shared" si="62"/>
        <v>0</v>
      </c>
      <c r="AO81" s="18">
        <f t="shared" si="63"/>
        <v>0</v>
      </c>
      <c r="AP81" s="18">
        <f t="shared" si="64"/>
        <v>0</v>
      </c>
      <c r="AQ81" s="21">
        <f t="shared" si="65"/>
        <v>0</v>
      </c>
    </row>
    <row r="82" spans="2:43" ht="13.2" customHeight="1" x14ac:dyDescent="0.25">
      <c r="B82" s="39" t="s">
        <v>29</v>
      </c>
      <c r="C82" s="39" t="s">
        <v>29</v>
      </c>
      <c r="D82" s="39" t="s">
        <v>29</v>
      </c>
      <c r="E82" s="39" t="s">
        <v>29</v>
      </c>
      <c r="F82" s="39" t="s">
        <v>29</v>
      </c>
      <c r="G82" s="39" t="s">
        <v>29</v>
      </c>
      <c r="H82" s="39" t="s">
        <v>29</v>
      </c>
      <c r="I82" s="39" t="s">
        <v>29</v>
      </c>
      <c r="J82" s="42">
        <v>0</v>
      </c>
      <c r="K82" s="43">
        <v>0</v>
      </c>
      <c r="L82" s="43">
        <v>0</v>
      </c>
      <c r="M82" s="18">
        <f t="shared" si="56"/>
        <v>0</v>
      </c>
      <c r="N82" s="19" t="str">
        <f t="shared" si="57"/>
        <v>END</v>
      </c>
      <c r="P82" s="100" t="str">
        <f t="shared" si="76"/>
        <v>END</v>
      </c>
      <c r="Q82" s="64">
        <v>0</v>
      </c>
      <c r="R82" s="63" t="str">
        <f t="shared" si="66"/>
        <v>END</v>
      </c>
      <c r="S82" s="57" t="str">
        <f t="shared" si="77"/>
        <v>END</v>
      </c>
      <c r="U82" s="20">
        <f t="shared" si="67"/>
        <v>0</v>
      </c>
      <c r="V82" s="18">
        <f t="shared" si="68"/>
        <v>0</v>
      </c>
      <c r="W82" s="18">
        <f t="shared" si="69"/>
        <v>0</v>
      </c>
      <c r="X82" s="18">
        <f t="shared" si="58"/>
        <v>0</v>
      </c>
      <c r="Y82" s="21">
        <f t="shared" si="78"/>
        <v>0</v>
      </c>
      <c r="AA82" s="20">
        <f t="shared" si="70"/>
        <v>0</v>
      </c>
      <c r="AB82" s="18">
        <f t="shared" si="71"/>
        <v>0</v>
      </c>
      <c r="AC82" s="18">
        <f t="shared" si="72"/>
        <v>0</v>
      </c>
      <c r="AD82" s="18">
        <f t="shared" si="59"/>
        <v>0</v>
      </c>
      <c r="AE82" s="21">
        <f t="shared" si="79"/>
        <v>0</v>
      </c>
      <c r="AG82" s="20">
        <f t="shared" si="73"/>
        <v>0</v>
      </c>
      <c r="AH82" s="18">
        <f t="shared" si="74"/>
        <v>0</v>
      </c>
      <c r="AI82" s="18">
        <f t="shared" si="75"/>
        <v>0</v>
      </c>
      <c r="AJ82" s="18">
        <f t="shared" si="60"/>
        <v>0</v>
      </c>
      <c r="AK82" s="21">
        <f t="shared" si="80"/>
        <v>0</v>
      </c>
      <c r="AM82" s="20">
        <f t="shared" si="61"/>
        <v>0</v>
      </c>
      <c r="AN82" s="18">
        <f t="shared" si="62"/>
        <v>0</v>
      </c>
      <c r="AO82" s="18">
        <f t="shared" si="63"/>
        <v>0</v>
      </c>
      <c r="AP82" s="18">
        <f t="shared" si="64"/>
        <v>0</v>
      </c>
      <c r="AQ82" s="21">
        <f t="shared" si="65"/>
        <v>0</v>
      </c>
    </row>
    <row r="83" spans="2:43" ht="13.2" customHeight="1" x14ac:dyDescent="0.25">
      <c r="B83" s="39" t="s">
        <v>29</v>
      </c>
      <c r="C83" s="39" t="s">
        <v>29</v>
      </c>
      <c r="D83" s="39" t="s">
        <v>29</v>
      </c>
      <c r="E83" s="39" t="s">
        <v>29</v>
      </c>
      <c r="F83" s="39" t="s">
        <v>29</v>
      </c>
      <c r="G83" s="39" t="s">
        <v>29</v>
      </c>
      <c r="H83" s="39" t="s">
        <v>29</v>
      </c>
      <c r="I83" s="39" t="s">
        <v>29</v>
      </c>
      <c r="J83" s="42">
        <v>0</v>
      </c>
      <c r="K83" s="43">
        <v>0</v>
      </c>
      <c r="L83" s="43">
        <v>0</v>
      </c>
      <c r="M83" s="18">
        <f t="shared" si="56"/>
        <v>0</v>
      </c>
      <c r="N83" s="19" t="str">
        <f t="shared" si="57"/>
        <v>END</v>
      </c>
      <c r="P83" s="100" t="str">
        <f t="shared" si="76"/>
        <v>END</v>
      </c>
      <c r="Q83" s="64">
        <v>0</v>
      </c>
      <c r="R83" s="63" t="str">
        <f t="shared" si="66"/>
        <v>END</v>
      </c>
      <c r="S83" s="57" t="str">
        <f t="shared" si="77"/>
        <v>END</v>
      </c>
      <c r="U83" s="20">
        <f t="shared" si="67"/>
        <v>0</v>
      </c>
      <c r="V83" s="18">
        <f t="shared" si="68"/>
        <v>0</v>
      </c>
      <c r="W83" s="18">
        <f t="shared" si="69"/>
        <v>0</v>
      </c>
      <c r="X83" s="18">
        <f t="shared" si="58"/>
        <v>0</v>
      </c>
      <c r="Y83" s="21">
        <f t="shared" si="78"/>
        <v>0</v>
      </c>
      <c r="AA83" s="20">
        <f t="shared" si="70"/>
        <v>0</v>
      </c>
      <c r="AB83" s="18">
        <f t="shared" si="71"/>
        <v>0</v>
      </c>
      <c r="AC83" s="18">
        <f t="shared" si="72"/>
        <v>0</v>
      </c>
      <c r="AD83" s="18">
        <f t="shared" si="59"/>
        <v>0</v>
      </c>
      <c r="AE83" s="21">
        <f t="shared" si="79"/>
        <v>0</v>
      </c>
      <c r="AG83" s="20">
        <f t="shared" si="73"/>
        <v>0</v>
      </c>
      <c r="AH83" s="18">
        <f t="shared" si="74"/>
        <v>0</v>
      </c>
      <c r="AI83" s="18">
        <f t="shared" si="75"/>
        <v>0</v>
      </c>
      <c r="AJ83" s="18">
        <f t="shared" si="60"/>
        <v>0</v>
      </c>
      <c r="AK83" s="21">
        <f t="shared" si="80"/>
        <v>0</v>
      </c>
      <c r="AM83" s="20">
        <f t="shared" si="61"/>
        <v>0</v>
      </c>
      <c r="AN83" s="18">
        <f t="shared" si="62"/>
        <v>0</v>
      </c>
      <c r="AO83" s="18">
        <f t="shared" si="63"/>
        <v>0</v>
      </c>
      <c r="AP83" s="18">
        <f t="shared" si="64"/>
        <v>0</v>
      </c>
      <c r="AQ83" s="21">
        <f t="shared" si="65"/>
        <v>0</v>
      </c>
    </row>
    <row r="84" spans="2:43" ht="13.2" customHeight="1" x14ac:dyDescent="0.25">
      <c r="B84" s="39" t="s">
        <v>29</v>
      </c>
      <c r="C84" s="39" t="s">
        <v>29</v>
      </c>
      <c r="D84" s="39" t="s">
        <v>29</v>
      </c>
      <c r="E84" s="39" t="s">
        <v>29</v>
      </c>
      <c r="F84" s="39" t="s">
        <v>29</v>
      </c>
      <c r="G84" s="39" t="s">
        <v>29</v>
      </c>
      <c r="H84" s="39" t="s">
        <v>29</v>
      </c>
      <c r="I84" s="39" t="s">
        <v>29</v>
      </c>
      <c r="J84" s="42">
        <v>0</v>
      </c>
      <c r="K84" s="43">
        <v>0</v>
      </c>
      <c r="L84" s="43">
        <v>0</v>
      </c>
      <c r="M84" s="18">
        <f t="shared" si="56"/>
        <v>0</v>
      </c>
      <c r="N84" s="19" t="str">
        <f t="shared" si="57"/>
        <v>END</v>
      </c>
      <c r="P84" s="100" t="str">
        <f t="shared" si="76"/>
        <v>END</v>
      </c>
      <c r="Q84" s="64">
        <v>0</v>
      </c>
      <c r="R84" s="63" t="str">
        <f t="shared" si="66"/>
        <v>END</v>
      </c>
      <c r="S84" s="57" t="str">
        <f t="shared" si="77"/>
        <v>END</v>
      </c>
      <c r="U84" s="20">
        <f t="shared" si="67"/>
        <v>0</v>
      </c>
      <c r="V84" s="18">
        <f t="shared" si="68"/>
        <v>0</v>
      </c>
      <c r="W84" s="18">
        <f t="shared" si="69"/>
        <v>0</v>
      </c>
      <c r="X84" s="18">
        <f t="shared" si="58"/>
        <v>0</v>
      </c>
      <c r="Y84" s="21">
        <f t="shared" si="78"/>
        <v>0</v>
      </c>
      <c r="AA84" s="20">
        <f t="shared" si="70"/>
        <v>0</v>
      </c>
      <c r="AB84" s="18">
        <f t="shared" si="71"/>
        <v>0</v>
      </c>
      <c r="AC84" s="18">
        <f t="shared" si="72"/>
        <v>0</v>
      </c>
      <c r="AD84" s="18">
        <f t="shared" si="59"/>
        <v>0</v>
      </c>
      <c r="AE84" s="21">
        <f t="shared" si="79"/>
        <v>0</v>
      </c>
      <c r="AG84" s="20">
        <f t="shared" si="73"/>
        <v>0</v>
      </c>
      <c r="AH84" s="18">
        <f t="shared" si="74"/>
        <v>0</v>
      </c>
      <c r="AI84" s="18">
        <f t="shared" si="75"/>
        <v>0</v>
      </c>
      <c r="AJ84" s="18">
        <f t="shared" si="60"/>
        <v>0</v>
      </c>
      <c r="AK84" s="21">
        <f t="shared" si="80"/>
        <v>0</v>
      </c>
      <c r="AM84" s="20">
        <f t="shared" si="61"/>
        <v>0</v>
      </c>
      <c r="AN84" s="18">
        <f t="shared" si="62"/>
        <v>0</v>
      </c>
      <c r="AO84" s="18">
        <f t="shared" si="63"/>
        <v>0</v>
      </c>
      <c r="AP84" s="18">
        <f t="shared" si="64"/>
        <v>0</v>
      </c>
      <c r="AQ84" s="21">
        <f t="shared" si="65"/>
        <v>0</v>
      </c>
    </row>
    <row r="85" spans="2:43" ht="13.2" customHeight="1" x14ac:dyDescent="0.25">
      <c r="B85" s="39" t="s">
        <v>29</v>
      </c>
      <c r="C85" s="39" t="s">
        <v>29</v>
      </c>
      <c r="D85" s="39" t="s">
        <v>29</v>
      </c>
      <c r="E85" s="39" t="s">
        <v>29</v>
      </c>
      <c r="F85" s="39" t="s">
        <v>29</v>
      </c>
      <c r="G85" s="39" t="s">
        <v>29</v>
      </c>
      <c r="H85" s="39" t="s">
        <v>29</v>
      </c>
      <c r="I85" s="39" t="s">
        <v>29</v>
      </c>
      <c r="J85" s="42">
        <v>0</v>
      </c>
      <c r="K85" s="43">
        <v>0</v>
      </c>
      <c r="L85" s="43">
        <v>0</v>
      </c>
      <c r="M85" s="18">
        <f t="shared" si="56"/>
        <v>0</v>
      </c>
      <c r="N85" s="19" t="str">
        <f t="shared" si="57"/>
        <v>END</v>
      </c>
      <c r="P85" s="100" t="str">
        <f t="shared" si="76"/>
        <v>END</v>
      </c>
      <c r="Q85" s="64">
        <v>0</v>
      </c>
      <c r="R85" s="63" t="str">
        <f t="shared" si="66"/>
        <v>END</v>
      </c>
      <c r="S85" s="57" t="str">
        <f t="shared" si="77"/>
        <v>END</v>
      </c>
      <c r="U85" s="20">
        <f t="shared" si="67"/>
        <v>0</v>
      </c>
      <c r="V85" s="18">
        <f t="shared" si="68"/>
        <v>0</v>
      </c>
      <c r="W85" s="18">
        <f t="shared" si="69"/>
        <v>0</v>
      </c>
      <c r="X85" s="18">
        <f t="shared" si="58"/>
        <v>0</v>
      </c>
      <c r="Y85" s="21">
        <f t="shared" si="78"/>
        <v>0</v>
      </c>
      <c r="AA85" s="20">
        <f t="shared" si="70"/>
        <v>0</v>
      </c>
      <c r="AB85" s="18">
        <f t="shared" si="71"/>
        <v>0</v>
      </c>
      <c r="AC85" s="18">
        <f t="shared" si="72"/>
        <v>0</v>
      </c>
      <c r="AD85" s="18">
        <f t="shared" si="59"/>
        <v>0</v>
      </c>
      <c r="AE85" s="21">
        <f t="shared" si="79"/>
        <v>0</v>
      </c>
      <c r="AG85" s="20">
        <f t="shared" si="73"/>
        <v>0</v>
      </c>
      <c r="AH85" s="18">
        <f t="shared" si="74"/>
        <v>0</v>
      </c>
      <c r="AI85" s="18">
        <f t="shared" si="75"/>
        <v>0</v>
      </c>
      <c r="AJ85" s="18">
        <f t="shared" si="60"/>
        <v>0</v>
      </c>
      <c r="AK85" s="21">
        <f t="shared" si="80"/>
        <v>0</v>
      </c>
      <c r="AM85" s="20">
        <f t="shared" si="61"/>
        <v>0</v>
      </c>
      <c r="AN85" s="18">
        <f t="shared" si="62"/>
        <v>0</v>
      </c>
      <c r="AO85" s="18">
        <f t="shared" si="63"/>
        <v>0</v>
      </c>
      <c r="AP85" s="18">
        <f t="shared" si="64"/>
        <v>0</v>
      </c>
      <c r="AQ85" s="21">
        <f t="shared" si="65"/>
        <v>0</v>
      </c>
    </row>
    <row r="86" spans="2:43" ht="13.2" customHeight="1" x14ac:dyDescent="0.25">
      <c r="B86" s="39" t="s">
        <v>29</v>
      </c>
      <c r="C86" s="39" t="s">
        <v>29</v>
      </c>
      <c r="D86" s="39" t="s">
        <v>29</v>
      </c>
      <c r="E86" s="39" t="s">
        <v>29</v>
      </c>
      <c r="F86" s="39" t="s">
        <v>29</v>
      </c>
      <c r="G86" s="39" t="s">
        <v>29</v>
      </c>
      <c r="H86" s="39" t="s">
        <v>29</v>
      </c>
      <c r="I86" s="39" t="s">
        <v>29</v>
      </c>
      <c r="J86" s="42">
        <v>0</v>
      </c>
      <c r="K86" s="43">
        <v>0</v>
      </c>
      <c r="L86" s="43">
        <v>0</v>
      </c>
      <c r="M86" s="18">
        <f t="shared" si="56"/>
        <v>0</v>
      </c>
      <c r="N86" s="19" t="str">
        <f t="shared" si="57"/>
        <v>END</v>
      </c>
      <c r="P86" s="100" t="str">
        <f t="shared" si="76"/>
        <v>END</v>
      </c>
      <c r="Q86" s="64">
        <v>0</v>
      </c>
      <c r="R86" s="63" t="str">
        <f t="shared" si="66"/>
        <v>END</v>
      </c>
      <c r="S86" s="57" t="str">
        <f t="shared" si="77"/>
        <v>END</v>
      </c>
      <c r="U86" s="20">
        <f t="shared" si="67"/>
        <v>0</v>
      </c>
      <c r="V86" s="18">
        <f t="shared" si="68"/>
        <v>0</v>
      </c>
      <c r="W86" s="18">
        <f t="shared" si="69"/>
        <v>0</v>
      </c>
      <c r="X86" s="18">
        <f t="shared" si="58"/>
        <v>0</v>
      </c>
      <c r="Y86" s="21">
        <f t="shared" si="78"/>
        <v>0</v>
      </c>
      <c r="AA86" s="20">
        <f t="shared" si="70"/>
        <v>0</v>
      </c>
      <c r="AB86" s="18">
        <f t="shared" si="71"/>
        <v>0</v>
      </c>
      <c r="AC86" s="18">
        <f t="shared" si="72"/>
        <v>0</v>
      </c>
      <c r="AD86" s="18">
        <f t="shared" si="59"/>
        <v>0</v>
      </c>
      <c r="AE86" s="21">
        <f t="shared" si="79"/>
        <v>0</v>
      </c>
      <c r="AG86" s="20">
        <f t="shared" si="73"/>
        <v>0</v>
      </c>
      <c r="AH86" s="18">
        <f t="shared" si="74"/>
        <v>0</v>
      </c>
      <c r="AI86" s="18">
        <f t="shared" si="75"/>
        <v>0</v>
      </c>
      <c r="AJ86" s="18">
        <f t="shared" si="60"/>
        <v>0</v>
      </c>
      <c r="AK86" s="21">
        <f t="shared" si="80"/>
        <v>0</v>
      </c>
      <c r="AM86" s="20">
        <f t="shared" si="61"/>
        <v>0</v>
      </c>
      <c r="AN86" s="18">
        <f t="shared" si="62"/>
        <v>0</v>
      </c>
      <c r="AO86" s="18">
        <f t="shared" si="63"/>
        <v>0</v>
      </c>
      <c r="AP86" s="18">
        <f t="shared" si="64"/>
        <v>0</v>
      </c>
      <c r="AQ86" s="21">
        <f t="shared" si="65"/>
        <v>0</v>
      </c>
    </row>
    <row r="87" spans="2:43" ht="13.2" customHeight="1" x14ac:dyDescent="0.25">
      <c r="B87" s="39" t="s">
        <v>29</v>
      </c>
      <c r="C87" s="39" t="s">
        <v>29</v>
      </c>
      <c r="D87" s="39" t="s">
        <v>29</v>
      </c>
      <c r="E87" s="39" t="s">
        <v>29</v>
      </c>
      <c r="F87" s="39" t="s">
        <v>29</v>
      </c>
      <c r="G87" s="39" t="s">
        <v>29</v>
      </c>
      <c r="H87" s="39" t="s">
        <v>29</v>
      </c>
      <c r="I87" s="39" t="s">
        <v>29</v>
      </c>
      <c r="J87" s="42">
        <v>0</v>
      </c>
      <c r="K87" s="43">
        <v>0</v>
      </c>
      <c r="L87" s="43">
        <v>0</v>
      </c>
      <c r="M87" s="18">
        <f t="shared" si="56"/>
        <v>0</v>
      </c>
      <c r="N87" s="23" t="str">
        <f t="shared" si="57"/>
        <v>END</v>
      </c>
      <c r="P87" s="101" t="str">
        <f t="shared" si="76"/>
        <v>END</v>
      </c>
      <c r="Q87" s="71">
        <v>0</v>
      </c>
      <c r="R87" s="66" t="str">
        <f t="shared" si="66"/>
        <v>END</v>
      </c>
      <c r="S87" s="58" t="str">
        <f t="shared" si="77"/>
        <v>END</v>
      </c>
      <c r="U87" s="24">
        <f t="shared" si="67"/>
        <v>0</v>
      </c>
      <c r="V87" s="22">
        <f t="shared" si="68"/>
        <v>0</v>
      </c>
      <c r="W87" s="22">
        <f t="shared" si="69"/>
        <v>0</v>
      </c>
      <c r="X87" s="22">
        <f t="shared" si="58"/>
        <v>0</v>
      </c>
      <c r="Y87" s="25">
        <f t="shared" si="78"/>
        <v>0</v>
      </c>
      <c r="AA87" s="24">
        <f t="shared" si="70"/>
        <v>0</v>
      </c>
      <c r="AB87" s="22">
        <f t="shared" si="71"/>
        <v>0</v>
      </c>
      <c r="AC87" s="22">
        <f t="shared" si="72"/>
        <v>0</v>
      </c>
      <c r="AD87" s="22">
        <f t="shared" si="59"/>
        <v>0</v>
      </c>
      <c r="AE87" s="25">
        <f t="shared" si="79"/>
        <v>0</v>
      </c>
      <c r="AG87" s="24">
        <f t="shared" si="73"/>
        <v>0</v>
      </c>
      <c r="AH87" s="22">
        <f t="shared" si="74"/>
        <v>0</v>
      </c>
      <c r="AI87" s="22">
        <f t="shared" si="75"/>
        <v>0</v>
      </c>
      <c r="AJ87" s="22">
        <f t="shared" si="60"/>
        <v>0</v>
      </c>
      <c r="AK87" s="25">
        <f t="shared" si="80"/>
        <v>0</v>
      </c>
      <c r="AM87" s="24">
        <f t="shared" si="61"/>
        <v>0</v>
      </c>
      <c r="AN87" s="22">
        <f t="shared" si="62"/>
        <v>0</v>
      </c>
      <c r="AO87" s="22">
        <f t="shared" si="63"/>
        <v>0</v>
      </c>
      <c r="AP87" s="22">
        <f t="shared" si="64"/>
        <v>0</v>
      </c>
      <c r="AQ87" s="25">
        <f t="shared" si="65"/>
        <v>0</v>
      </c>
    </row>
    <row r="88" spans="2:43" ht="13.2" customHeight="1" thickBot="1" x14ac:dyDescent="0.3">
      <c r="F88" s="10"/>
      <c r="G88" s="10"/>
      <c r="H88" s="10"/>
      <c r="I88" s="26" t="s">
        <v>89</v>
      </c>
      <c r="J88" s="27">
        <f>SUM(J13:J87)</f>
        <v>0</v>
      </c>
      <c r="K88" s="28">
        <f>SUM(K13:K87)</f>
        <v>0</v>
      </c>
      <c r="L88" s="28">
        <f>SUM(L13:L87)</f>
        <v>0</v>
      </c>
      <c r="M88" s="29">
        <f>SUM(M13:M87)</f>
        <v>0</v>
      </c>
      <c r="P88" s="98"/>
      <c r="Q88" s="2"/>
      <c r="R88" s="59" t="str">
        <f>IF(AND(K88=0,L88=0),"END",IF(AND(K88&gt;0,L88&lt;0),(-L88/K88),0))</f>
        <v>END</v>
      </c>
      <c r="S88" s="2"/>
      <c r="U88" s="68">
        <f>SUM(U13:U87)</f>
        <v>0</v>
      </c>
      <c r="V88" s="69">
        <f>SUM(V13:V87)</f>
        <v>0</v>
      </c>
      <c r="W88" s="69">
        <f>SUM(W13:W87)</f>
        <v>0</v>
      </c>
      <c r="X88" s="69">
        <f>SUM(X13:X87)</f>
        <v>0</v>
      </c>
      <c r="Y88" s="67">
        <f>SUM(Y13:Y87)</f>
        <v>0</v>
      </c>
      <c r="AA88" s="68">
        <f>SUM(AA13:AA87)</f>
        <v>0</v>
      </c>
      <c r="AB88" s="69">
        <f>SUM(AB13:AB87)</f>
        <v>0</v>
      </c>
      <c r="AC88" s="69">
        <f>SUM(AC13:AC87)</f>
        <v>0</v>
      </c>
      <c r="AD88" s="69">
        <f>SUM(AD13:AD87)</f>
        <v>0</v>
      </c>
      <c r="AE88" s="67">
        <f>SUM(AE13:AE87)</f>
        <v>0</v>
      </c>
      <c r="AG88" s="68">
        <f>SUM(AG13:AG87)</f>
        <v>0</v>
      </c>
      <c r="AH88" s="69">
        <f>SUM(AH13:AH87)</f>
        <v>0</v>
      </c>
      <c r="AI88" s="69">
        <f>SUM(AI13:AI87)</f>
        <v>0</v>
      </c>
      <c r="AJ88" s="69">
        <f>SUM(AJ13:AJ87)</f>
        <v>0</v>
      </c>
      <c r="AK88" s="67">
        <f>SUM(AK13:AK87)</f>
        <v>0</v>
      </c>
      <c r="AM88" s="27">
        <f>SUM(AM13:AM87)</f>
        <v>0</v>
      </c>
      <c r="AN88" s="28">
        <f>SUM(AN13:AN87)</f>
        <v>0</v>
      </c>
      <c r="AO88" s="28">
        <f>SUM(AO13:AO87)</f>
        <v>0</v>
      </c>
      <c r="AP88" s="28">
        <f>SUM(AP13:AP87)</f>
        <v>0</v>
      </c>
      <c r="AQ88" s="29">
        <f>SUM(AQ13:AQ87)</f>
        <v>0</v>
      </c>
    </row>
    <row r="89" spans="2:43" ht="13.2" customHeight="1" thickTop="1" thickBot="1" x14ac:dyDescent="0.3">
      <c r="F89" s="10"/>
      <c r="G89" s="10"/>
      <c r="H89" s="10"/>
      <c r="P89" s="102"/>
      <c r="Q89" s="30"/>
      <c r="R89" s="30"/>
      <c r="S89" s="30"/>
    </row>
    <row r="90" spans="2:43" ht="13.2" customHeight="1" thickBot="1" x14ac:dyDescent="0.3">
      <c r="B90" s="157" t="s">
        <v>115</v>
      </c>
      <c r="C90" s="158"/>
      <c r="D90" s="158"/>
      <c r="E90" s="158"/>
      <c r="F90" s="158"/>
      <c r="G90" s="158"/>
      <c r="H90" s="158"/>
      <c r="I90" s="159"/>
      <c r="P90" s="102"/>
      <c r="Q90" s="30"/>
      <c r="R90" s="30"/>
      <c r="S90" s="30"/>
    </row>
    <row r="91" spans="2:43" ht="13.2" customHeight="1" x14ac:dyDescent="0.25">
      <c r="B91" s="39" t="s">
        <v>29</v>
      </c>
      <c r="C91" s="39" t="s">
        <v>29</v>
      </c>
      <c r="D91" s="39" t="s">
        <v>29</v>
      </c>
      <c r="E91" s="39" t="s">
        <v>29</v>
      </c>
      <c r="F91" s="39" t="s">
        <v>29</v>
      </c>
      <c r="G91" s="39" t="s">
        <v>29</v>
      </c>
      <c r="H91" s="39" t="s">
        <v>29</v>
      </c>
      <c r="I91" s="39" t="s">
        <v>29</v>
      </c>
      <c r="J91" s="40">
        <v>0</v>
      </c>
      <c r="K91" s="41">
        <v>0</v>
      </c>
      <c r="L91" s="41">
        <v>0</v>
      </c>
      <c r="M91" s="14">
        <f t="shared" ref="M91:M100" si="81">+J91+L91</f>
        <v>0</v>
      </c>
      <c r="N91" s="15" t="str">
        <f t="shared" ref="N91:N100" si="82">IF(L91&gt;0,"NEGATIVE PROV PLEASE",IF(OR(J91&lt;0,K91&lt;0),"POSITIVE ADV or VAR PLEASE",IF(AND(J91&gt;0,K91=0),"ADV + NO VAR?",IF(AND(K91&gt;0,J91=0),"VAR but NO ADV?",IF(AND(K91&gt;0,L91=0),"VAR + NO PROV?",IF(AND(K91=0,L91&lt;0),"NO VAR but PROV?",IF(-L91&gt;0,IF((-L91/K91)&gt;100%,"PROV &gt; VAR?","END"),"END")))))))</f>
        <v>END</v>
      </c>
      <c r="P91" s="99" t="str">
        <f>IF(AND(L91&lt;0,H91="Select",N91="END"),"Select Stage",IF(H91=H$132,"12-m ECL",IF(H91="Select","END","LECL % CAPTURE &gt;&gt;&gt;")))</f>
        <v>END</v>
      </c>
      <c r="Q91" s="70">
        <v>0</v>
      </c>
      <c r="R91" s="65" t="str">
        <f t="shared" ref="R91:R96" si="83">IF(AND(K91=0,L91=0),"END",IF(OR(N91=N$131,N91=N$132,N91=N$133,N91=N$134,N91=N$135,N91=N$136,N91=N$137,N91=N$138),"RESOLVE FLAG",IF(AND(K91&gt;0,L91&lt;0),(-L91/K91),0)))</f>
        <v>END</v>
      </c>
      <c r="S91" s="56" t="str">
        <f>IFERROR(IF(P91="Select Stage","Select Stage",IF(P91="END","END",IF(P91="12-m ECL",R91*0.25,IF(P91="LECL % CAPTURE &gt;&gt;&gt;",IF(Q91&gt;40%,R91*Q91,+R91*40%))))),"END")</f>
        <v>END</v>
      </c>
      <c r="U91" s="16"/>
      <c r="V91" s="14"/>
      <c r="W91" s="14"/>
      <c r="X91" s="14"/>
      <c r="Y91" s="17"/>
      <c r="AA91" s="16"/>
      <c r="AB91" s="14"/>
      <c r="AC91" s="14"/>
      <c r="AD91" s="14"/>
      <c r="AE91" s="17"/>
      <c r="AG91" s="16">
        <f t="shared" ref="AG91:AG100" si="84">IF($H91=$H$134,$J91,0)</f>
        <v>0</v>
      </c>
      <c r="AH91" s="14">
        <f t="shared" ref="AH91:AH100" si="85">IF($H91=$H$134,$K91,0)</f>
        <v>0</v>
      </c>
      <c r="AI91" s="14">
        <f t="shared" ref="AI91:AI100" si="86">IF($H91=$H$134,$L91,0)</f>
        <v>0</v>
      </c>
      <c r="AJ91" s="14">
        <f t="shared" ref="AJ91:AJ100" si="87">+AG91+AI91</f>
        <v>0</v>
      </c>
      <c r="AK91" s="17">
        <f>IFERROR(ROUND(IF(AND(AI91&lt;0,+$Q91=0%),+AI91*40%,+AI91*$Q91),0),0)</f>
        <v>0</v>
      </c>
      <c r="AM91" s="16">
        <f t="shared" ref="AM91:AM100" si="88">+U91+AA91+AG91</f>
        <v>0</v>
      </c>
      <c r="AN91" s="14">
        <f t="shared" ref="AN91:AN100" si="89">+V91+AB91+AH91</f>
        <v>0</v>
      </c>
      <c r="AO91" s="14">
        <f t="shared" ref="AO91:AO100" si="90">+W91+AC91+AI91</f>
        <v>0</v>
      </c>
      <c r="AP91" s="14">
        <f t="shared" ref="AP91:AP100" si="91">+AM91+AO91</f>
        <v>0</v>
      </c>
      <c r="AQ91" s="17">
        <f t="shared" ref="AQ91:AQ100" si="92">+Y91+AE91+AK91</f>
        <v>0</v>
      </c>
    </row>
    <row r="92" spans="2:43" ht="13.2" customHeight="1" x14ac:dyDescent="0.25">
      <c r="B92" s="39" t="s">
        <v>29</v>
      </c>
      <c r="C92" s="39" t="s">
        <v>29</v>
      </c>
      <c r="D92" s="39" t="s">
        <v>29</v>
      </c>
      <c r="E92" s="39" t="s">
        <v>29</v>
      </c>
      <c r="F92" s="39" t="s">
        <v>29</v>
      </c>
      <c r="G92" s="39" t="s">
        <v>29</v>
      </c>
      <c r="H92" s="39" t="s">
        <v>29</v>
      </c>
      <c r="I92" s="39" t="s">
        <v>29</v>
      </c>
      <c r="J92" s="42">
        <v>0</v>
      </c>
      <c r="K92" s="43">
        <v>0</v>
      </c>
      <c r="L92" s="43">
        <v>0</v>
      </c>
      <c r="M92" s="18">
        <f>+J92+L92</f>
        <v>0</v>
      </c>
      <c r="N92" s="19" t="str">
        <f t="shared" si="82"/>
        <v>END</v>
      </c>
      <c r="P92" s="100" t="str">
        <f t="shared" ref="P92:P96" si="93">IF(AND(L92&lt;0,H92="Select",N92="END"),"Select Stage",IF(H92=H$132,"12-m ECL",IF(H92="Select","END","LECL % CAPTURE &gt;&gt;&gt;")))</f>
        <v>END</v>
      </c>
      <c r="Q92" s="64">
        <v>0</v>
      </c>
      <c r="R92" s="63" t="str">
        <f t="shared" si="83"/>
        <v>END</v>
      </c>
      <c r="S92" s="57" t="str">
        <f t="shared" ref="S92:S96" si="94">IFERROR(IF(P92="Select Stage","Select Stage",IF(P92="END","END",IF(P92="12-m ECL",R92*0.25,IF(P92="LECL % CAPTURE &gt;&gt;&gt;",IF(Q92&gt;40%,R92*Q92,+R92*40%))))),"END")</f>
        <v>END</v>
      </c>
      <c r="U92" s="20"/>
      <c r="V92" s="18"/>
      <c r="W92" s="18"/>
      <c r="X92" s="18"/>
      <c r="Y92" s="21"/>
      <c r="AA92" s="20"/>
      <c r="AB92" s="18"/>
      <c r="AC92" s="18"/>
      <c r="AD92" s="18"/>
      <c r="AE92" s="21"/>
      <c r="AG92" s="20">
        <f t="shared" si="84"/>
        <v>0</v>
      </c>
      <c r="AH92" s="18">
        <f t="shared" si="85"/>
        <v>0</v>
      </c>
      <c r="AI92" s="18">
        <f t="shared" si="86"/>
        <v>0</v>
      </c>
      <c r="AJ92" s="18">
        <f t="shared" si="87"/>
        <v>0</v>
      </c>
      <c r="AK92" s="21">
        <f t="shared" ref="AK92:AK100" si="95">IFERROR(ROUND(IF(AND(AI92&lt;0,+$Q92=0%),+AI92*40%,+AI92*$Q92),0),0)</f>
        <v>0</v>
      </c>
      <c r="AM92" s="20">
        <f t="shared" si="88"/>
        <v>0</v>
      </c>
      <c r="AN92" s="18">
        <f t="shared" si="89"/>
        <v>0</v>
      </c>
      <c r="AO92" s="18">
        <f t="shared" si="90"/>
        <v>0</v>
      </c>
      <c r="AP92" s="18">
        <f t="shared" si="91"/>
        <v>0</v>
      </c>
      <c r="AQ92" s="21">
        <f t="shared" si="92"/>
        <v>0</v>
      </c>
    </row>
    <row r="93" spans="2:43" ht="13.2" customHeight="1" x14ac:dyDescent="0.25">
      <c r="B93" s="39" t="s">
        <v>29</v>
      </c>
      <c r="C93" s="39" t="s">
        <v>29</v>
      </c>
      <c r="D93" s="39" t="s">
        <v>29</v>
      </c>
      <c r="E93" s="39" t="s">
        <v>29</v>
      </c>
      <c r="F93" s="39" t="s">
        <v>29</v>
      </c>
      <c r="G93" s="39" t="s">
        <v>29</v>
      </c>
      <c r="H93" s="39" t="s">
        <v>29</v>
      </c>
      <c r="I93" s="39" t="s">
        <v>29</v>
      </c>
      <c r="J93" s="42">
        <v>0</v>
      </c>
      <c r="K93" s="43">
        <v>0</v>
      </c>
      <c r="L93" s="43">
        <v>0</v>
      </c>
      <c r="M93" s="18">
        <f>+J93+L93</f>
        <v>0</v>
      </c>
      <c r="N93" s="19" t="str">
        <f t="shared" si="82"/>
        <v>END</v>
      </c>
      <c r="P93" s="100" t="str">
        <f t="shared" si="93"/>
        <v>END</v>
      </c>
      <c r="Q93" s="64">
        <v>0</v>
      </c>
      <c r="R93" s="63" t="str">
        <f t="shared" si="83"/>
        <v>END</v>
      </c>
      <c r="S93" s="57" t="str">
        <f t="shared" si="94"/>
        <v>END</v>
      </c>
      <c r="U93" s="20"/>
      <c r="V93" s="18"/>
      <c r="W93" s="18"/>
      <c r="X93" s="18"/>
      <c r="Y93" s="21"/>
      <c r="AA93" s="20"/>
      <c r="AB93" s="18"/>
      <c r="AC93" s="18"/>
      <c r="AD93" s="18"/>
      <c r="AE93" s="21"/>
      <c r="AG93" s="20">
        <f t="shared" si="84"/>
        <v>0</v>
      </c>
      <c r="AH93" s="18">
        <f t="shared" si="85"/>
        <v>0</v>
      </c>
      <c r="AI93" s="18">
        <f t="shared" si="86"/>
        <v>0</v>
      </c>
      <c r="AJ93" s="18">
        <f t="shared" si="87"/>
        <v>0</v>
      </c>
      <c r="AK93" s="21">
        <f t="shared" si="95"/>
        <v>0</v>
      </c>
      <c r="AM93" s="20">
        <f t="shared" si="88"/>
        <v>0</v>
      </c>
      <c r="AN93" s="18">
        <f t="shared" si="89"/>
        <v>0</v>
      </c>
      <c r="AO93" s="18">
        <f t="shared" si="90"/>
        <v>0</v>
      </c>
      <c r="AP93" s="18">
        <f t="shared" si="91"/>
        <v>0</v>
      </c>
      <c r="AQ93" s="21">
        <f t="shared" si="92"/>
        <v>0</v>
      </c>
    </row>
    <row r="94" spans="2:43" ht="13.2" customHeight="1" x14ac:dyDescent="0.25">
      <c r="B94" s="39" t="s">
        <v>29</v>
      </c>
      <c r="C94" s="39" t="s">
        <v>29</v>
      </c>
      <c r="D94" s="39" t="s">
        <v>29</v>
      </c>
      <c r="E94" s="39" t="s">
        <v>29</v>
      </c>
      <c r="F94" s="39" t="s">
        <v>29</v>
      </c>
      <c r="G94" s="39" t="s">
        <v>29</v>
      </c>
      <c r="H94" s="39" t="s">
        <v>29</v>
      </c>
      <c r="I94" s="39" t="s">
        <v>29</v>
      </c>
      <c r="J94" s="42">
        <v>0</v>
      </c>
      <c r="K94" s="43">
        <v>0</v>
      </c>
      <c r="L94" s="43">
        <v>0</v>
      </c>
      <c r="M94" s="18">
        <f>+J94+L94</f>
        <v>0</v>
      </c>
      <c r="N94" s="19" t="str">
        <f t="shared" si="82"/>
        <v>END</v>
      </c>
      <c r="P94" s="100" t="str">
        <f t="shared" si="93"/>
        <v>END</v>
      </c>
      <c r="Q94" s="64">
        <v>0</v>
      </c>
      <c r="R94" s="63" t="str">
        <f t="shared" si="83"/>
        <v>END</v>
      </c>
      <c r="S94" s="57" t="str">
        <f t="shared" si="94"/>
        <v>END</v>
      </c>
      <c r="U94" s="20"/>
      <c r="V94" s="18"/>
      <c r="W94" s="18"/>
      <c r="X94" s="18"/>
      <c r="Y94" s="21"/>
      <c r="AA94" s="20"/>
      <c r="AB94" s="18"/>
      <c r="AC94" s="18"/>
      <c r="AD94" s="18"/>
      <c r="AE94" s="21"/>
      <c r="AG94" s="20">
        <f t="shared" si="84"/>
        <v>0</v>
      </c>
      <c r="AH94" s="18">
        <f t="shared" si="85"/>
        <v>0</v>
      </c>
      <c r="AI94" s="18">
        <f t="shared" si="86"/>
        <v>0</v>
      </c>
      <c r="AJ94" s="18">
        <f t="shared" si="87"/>
        <v>0</v>
      </c>
      <c r="AK94" s="21">
        <f t="shared" si="95"/>
        <v>0</v>
      </c>
      <c r="AM94" s="20">
        <f t="shared" si="88"/>
        <v>0</v>
      </c>
      <c r="AN94" s="18">
        <f t="shared" si="89"/>
        <v>0</v>
      </c>
      <c r="AO94" s="18">
        <f t="shared" si="90"/>
        <v>0</v>
      </c>
      <c r="AP94" s="18">
        <f t="shared" si="91"/>
        <v>0</v>
      </c>
      <c r="AQ94" s="21">
        <f t="shared" si="92"/>
        <v>0</v>
      </c>
    </row>
    <row r="95" spans="2:43" ht="13.2" customHeight="1" x14ac:dyDescent="0.25">
      <c r="B95" s="39" t="s">
        <v>29</v>
      </c>
      <c r="C95" s="39" t="s">
        <v>29</v>
      </c>
      <c r="D95" s="39" t="s">
        <v>29</v>
      </c>
      <c r="E95" s="39" t="s">
        <v>29</v>
      </c>
      <c r="F95" s="39" t="s">
        <v>29</v>
      </c>
      <c r="G95" s="39" t="s">
        <v>29</v>
      </c>
      <c r="H95" s="39" t="s">
        <v>29</v>
      </c>
      <c r="I95" s="39" t="s">
        <v>29</v>
      </c>
      <c r="J95" s="42">
        <v>0</v>
      </c>
      <c r="K95" s="43">
        <v>0</v>
      </c>
      <c r="L95" s="43">
        <v>0</v>
      </c>
      <c r="M95" s="18">
        <f>+J95+L95</f>
        <v>0</v>
      </c>
      <c r="N95" s="19" t="str">
        <f t="shared" si="82"/>
        <v>END</v>
      </c>
      <c r="P95" s="100" t="str">
        <f t="shared" si="93"/>
        <v>END</v>
      </c>
      <c r="Q95" s="64">
        <v>0</v>
      </c>
      <c r="R95" s="63" t="str">
        <f t="shared" si="83"/>
        <v>END</v>
      </c>
      <c r="S95" s="57" t="str">
        <f t="shared" si="94"/>
        <v>END</v>
      </c>
      <c r="U95" s="20"/>
      <c r="V95" s="18"/>
      <c r="W95" s="18"/>
      <c r="X95" s="18"/>
      <c r="Y95" s="21"/>
      <c r="AA95" s="20"/>
      <c r="AB95" s="18"/>
      <c r="AC95" s="18"/>
      <c r="AD95" s="18"/>
      <c r="AE95" s="21"/>
      <c r="AG95" s="20">
        <f t="shared" si="84"/>
        <v>0</v>
      </c>
      <c r="AH95" s="18">
        <f t="shared" si="85"/>
        <v>0</v>
      </c>
      <c r="AI95" s="18">
        <f t="shared" si="86"/>
        <v>0</v>
      </c>
      <c r="AJ95" s="18">
        <f t="shared" si="87"/>
        <v>0</v>
      </c>
      <c r="AK95" s="21">
        <f t="shared" si="95"/>
        <v>0</v>
      </c>
      <c r="AM95" s="20">
        <f t="shared" si="88"/>
        <v>0</v>
      </c>
      <c r="AN95" s="18">
        <f t="shared" si="89"/>
        <v>0</v>
      </c>
      <c r="AO95" s="18">
        <f t="shared" si="90"/>
        <v>0</v>
      </c>
      <c r="AP95" s="18">
        <f t="shared" si="91"/>
        <v>0</v>
      </c>
      <c r="AQ95" s="21">
        <f t="shared" si="92"/>
        <v>0</v>
      </c>
    </row>
    <row r="96" spans="2:43" ht="13.2" customHeight="1" x14ac:dyDescent="0.25">
      <c r="B96" s="39" t="s">
        <v>29</v>
      </c>
      <c r="C96" s="39" t="s">
        <v>29</v>
      </c>
      <c r="D96" s="39" t="s">
        <v>29</v>
      </c>
      <c r="E96" s="39" t="s">
        <v>29</v>
      </c>
      <c r="F96" s="39" t="s">
        <v>29</v>
      </c>
      <c r="G96" s="39" t="s">
        <v>29</v>
      </c>
      <c r="H96" s="39" t="s">
        <v>29</v>
      </c>
      <c r="I96" s="39" t="s">
        <v>29</v>
      </c>
      <c r="J96" s="42">
        <v>0</v>
      </c>
      <c r="K96" s="43">
        <v>0</v>
      </c>
      <c r="L96" s="43">
        <v>0</v>
      </c>
      <c r="M96" s="18">
        <f>+J96+L96</f>
        <v>0</v>
      </c>
      <c r="N96" s="19" t="str">
        <f t="shared" si="82"/>
        <v>END</v>
      </c>
      <c r="P96" s="100" t="str">
        <f t="shared" si="93"/>
        <v>END</v>
      </c>
      <c r="Q96" s="64">
        <v>0</v>
      </c>
      <c r="R96" s="63" t="str">
        <f t="shared" si="83"/>
        <v>END</v>
      </c>
      <c r="S96" s="57" t="str">
        <f t="shared" si="94"/>
        <v>END</v>
      </c>
      <c r="U96" s="20"/>
      <c r="V96" s="18"/>
      <c r="W96" s="18"/>
      <c r="X96" s="18"/>
      <c r="Y96" s="21"/>
      <c r="AA96" s="20"/>
      <c r="AB96" s="18"/>
      <c r="AC96" s="18"/>
      <c r="AD96" s="18"/>
      <c r="AE96" s="21"/>
      <c r="AG96" s="20">
        <f t="shared" si="84"/>
        <v>0</v>
      </c>
      <c r="AH96" s="18">
        <f t="shared" si="85"/>
        <v>0</v>
      </c>
      <c r="AI96" s="18">
        <f t="shared" si="86"/>
        <v>0</v>
      </c>
      <c r="AJ96" s="18">
        <f t="shared" si="87"/>
        <v>0</v>
      </c>
      <c r="AK96" s="21">
        <f t="shared" si="95"/>
        <v>0</v>
      </c>
      <c r="AM96" s="20">
        <f t="shared" si="88"/>
        <v>0</v>
      </c>
      <c r="AN96" s="18">
        <f t="shared" si="89"/>
        <v>0</v>
      </c>
      <c r="AO96" s="18">
        <f t="shared" si="90"/>
        <v>0</v>
      </c>
      <c r="AP96" s="18">
        <f t="shared" si="91"/>
        <v>0</v>
      </c>
      <c r="AQ96" s="21">
        <f t="shared" si="92"/>
        <v>0</v>
      </c>
    </row>
    <row r="97" spans="2:43" ht="13.2" customHeight="1" x14ac:dyDescent="0.25">
      <c r="B97" s="39" t="s">
        <v>29</v>
      </c>
      <c r="C97" s="39" t="s">
        <v>29</v>
      </c>
      <c r="D97" s="39" t="s">
        <v>29</v>
      </c>
      <c r="E97" s="39" t="s">
        <v>29</v>
      </c>
      <c r="F97" s="39" t="s">
        <v>29</v>
      </c>
      <c r="G97" s="39" t="s">
        <v>29</v>
      </c>
      <c r="H97" s="39" t="s">
        <v>29</v>
      </c>
      <c r="I97" s="39" t="s">
        <v>29</v>
      </c>
      <c r="J97" s="42">
        <v>0</v>
      </c>
      <c r="K97" s="43">
        <v>0</v>
      </c>
      <c r="L97" s="43">
        <v>0</v>
      </c>
      <c r="M97" s="18">
        <f t="shared" si="81"/>
        <v>0</v>
      </c>
      <c r="N97" s="19" t="str">
        <f t="shared" si="82"/>
        <v>END</v>
      </c>
      <c r="P97" s="100" t="str">
        <f t="shared" ref="P97:P100" si="96">IF(AND(L97&lt;0,H97="Select",N97="END"),"Select Stage",IF(H97=H$132,"12-m ECL",IF(H97="Select","END","LECL % CAPTURE &gt;&gt;&gt;")))</f>
        <v>END</v>
      </c>
      <c r="Q97" s="64">
        <v>0</v>
      </c>
      <c r="R97" s="63" t="str">
        <f t="shared" ref="R97:R100" si="97">IF(AND(K97=0,L97=0),"END",IF(OR(N97=N$131,N97=N$132,N97=N$133,N97=N$134,N97=N$135,N97=N$136,N97=N$137,N97=N$138),"RESOLVE FLAG",IF(AND(K97&gt;0,L97&lt;0),(-L97/K97),0)))</f>
        <v>END</v>
      </c>
      <c r="S97" s="57" t="str">
        <f t="shared" ref="S97:S100" si="98">IFERROR(IF(P97="Select Stage","Select Stage",IF(P97="END","END",IF(P97="12-m ECL",R97*0.25,IF(P97="LECL % CAPTURE &gt;&gt;&gt;",IF(Q97&gt;40%,R97*Q97,+R97*40%))))),"END")</f>
        <v>END</v>
      </c>
      <c r="U97" s="20"/>
      <c r="V97" s="18"/>
      <c r="W97" s="18"/>
      <c r="X97" s="18"/>
      <c r="Y97" s="21"/>
      <c r="AA97" s="20"/>
      <c r="AB97" s="18"/>
      <c r="AC97" s="18"/>
      <c r="AD97" s="18"/>
      <c r="AE97" s="21"/>
      <c r="AG97" s="20">
        <f t="shared" si="84"/>
        <v>0</v>
      </c>
      <c r="AH97" s="18">
        <f t="shared" si="85"/>
        <v>0</v>
      </c>
      <c r="AI97" s="18">
        <f t="shared" si="86"/>
        <v>0</v>
      </c>
      <c r="AJ97" s="18">
        <f t="shared" si="87"/>
        <v>0</v>
      </c>
      <c r="AK97" s="21">
        <f t="shared" si="95"/>
        <v>0</v>
      </c>
      <c r="AM97" s="20">
        <f t="shared" si="88"/>
        <v>0</v>
      </c>
      <c r="AN97" s="18">
        <f t="shared" si="89"/>
        <v>0</v>
      </c>
      <c r="AO97" s="18">
        <f t="shared" si="90"/>
        <v>0</v>
      </c>
      <c r="AP97" s="18">
        <f t="shared" si="91"/>
        <v>0</v>
      </c>
      <c r="AQ97" s="21">
        <f t="shared" si="92"/>
        <v>0</v>
      </c>
    </row>
    <row r="98" spans="2:43" ht="13.2" customHeight="1" x14ac:dyDescent="0.25">
      <c r="B98" s="39" t="s">
        <v>29</v>
      </c>
      <c r="C98" s="39" t="s">
        <v>29</v>
      </c>
      <c r="D98" s="39" t="s">
        <v>29</v>
      </c>
      <c r="E98" s="39" t="s">
        <v>29</v>
      </c>
      <c r="F98" s="39" t="s">
        <v>29</v>
      </c>
      <c r="G98" s="39" t="s">
        <v>29</v>
      </c>
      <c r="H98" s="39" t="s">
        <v>29</v>
      </c>
      <c r="I98" s="39" t="s">
        <v>29</v>
      </c>
      <c r="J98" s="42">
        <v>0</v>
      </c>
      <c r="K98" s="43">
        <v>0</v>
      </c>
      <c r="L98" s="43">
        <v>0</v>
      </c>
      <c r="M98" s="18">
        <f t="shared" si="81"/>
        <v>0</v>
      </c>
      <c r="N98" s="19" t="str">
        <f t="shared" si="82"/>
        <v>END</v>
      </c>
      <c r="P98" s="100" t="str">
        <f t="shared" si="96"/>
        <v>END</v>
      </c>
      <c r="Q98" s="64">
        <v>0</v>
      </c>
      <c r="R98" s="63" t="str">
        <f t="shared" si="97"/>
        <v>END</v>
      </c>
      <c r="S98" s="57" t="str">
        <f t="shared" si="98"/>
        <v>END</v>
      </c>
      <c r="U98" s="20"/>
      <c r="V98" s="18"/>
      <c r="W98" s="18"/>
      <c r="X98" s="18"/>
      <c r="Y98" s="21"/>
      <c r="AA98" s="20"/>
      <c r="AB98" s="18"/>
      <c r="AC98" s="18"/>
      <c r="AD98" s="18"/>
      <c r="AE98" s="21"/>
      <c r="AG98" s="20">
        <f t="shared" si="84"/>
        <v>0</v>
      </c>
      <c r="AH98" s="18">
        <f t="shared" si="85"/>
        <v>0</v>
      </c>
      <c r="AI98" s="18">
        <f t="shared" si="86"/>
        <v>0</v>
      </c>
      <c r="AJ98" s="18">
        <f t="shared" si="87"/>
        <v>0</v>
      </c>
      <c r="AK98" s="21">
        <f t="shared" si="95"/>
        <v>0</v>
      </c>
      <c r="AM98" s="20">
        <f t="shared" si="88"/>
        <v>0</v>
      </c>
      <c r="AN98" s="18">
        <f t="shared" si="89"/>
        <v>0</v>
      </c>
      <c r="AO98" s="18">
        <f t="shared" si="90"/>
        <v>0</v>
      </c>
      <c r="AP98" s="18">
        <f t="shared" si="91"/>
        <v>0</v>
      </c>
      <c r="AQ98" s="21">
        <f t="shared" si="92"/>
        <v>0</v>
      </c>
    </row>
    <row r="99" spans="2:43" ht="13.2" customHeight="1" x14ac:dyDescent="0.25">
      <c r="B99" s="39" t="s">
        <v>29</v>
      </c>
      <c r="C99" s="39" t="s">
        <v>29</v>
      </c>
      <c r="D99" s="39" t="s">
        <v>29</v>
      </c>
      <c r="E99" s="39" t="s">
        <v>29</v>
      </c>
      <c r="F99" s="39" t="s">
        <v>29</v>
      </c>
      <c r="G99" s="39" t="s">
        <v>29</v>
      </c>
      <c r="H99" s="39" t="s">
        <v>29</v>
      </c>
      <c r="I99" s="39" t="s">
        <v>29</v>
      </c>
      <c r="J99" s="42">
        <v>0</v>
      </c>
      <c r="K99" s="43">
        <v>0</v>
      </c>
      <c r="L99" s="43">
        <v>0</v>
      </c>
      <c r="M99" s="18">
        <f t="shared" si="81"/>
        <v>0</v>
      </c>
      <c r="N99" s="19" t="str">
        <f t="shared" si="82"/>
        <v>END</v>
      </c>
      <c r="P99" s="100" t="str">
        <f t="shared" si="96"/>
        <v>END</v>
      </c>
      <c r="Q99" s="64">
        <v>0</v>
      </c>
      <c r="R99" s="63" t="str">
        <f t="shared" si="97"/>
        <v>END</v>
      </c>
      <c r="S99" s="57" t="str">
        <f t="shared" si="98"/>
        <v>END</v>
      </c>
      <c r="U99" s="20"/>
      <c r="V99" s="18"/>
      <c r="W99" s="18"/>
      <c r="X99" s="18"/>
      <c r="Y99" s="21"/>
      <c r="AA99" s="20"/>
      <c r="AB99" s="18"/>
      <c r="AC99" s="18"/>
      <c r="AD99" s="18"/>
      <c r="AE99" s="21"/>
      <c r="AG99" s="20">
        <f t="shared" si="84"/>
        <v>0</v>
      </c>
      <c r="AH99" s="18">
        <f t="shared" si="85"/>
        <v>0</v>
      </c>
      <c r="AI99" s="18">
        <f t="shared" si="86"/>
        <v>0</v>
      </c>
      <c r="AJ99" s="18">
        <f t="shared" si="87"/>
        <v>0</v>
      </c>
      <c r="AK99" s="21">
        <f t="shared" si="95"/>
        <v>0</v>
      </c>
      <c r="AM99" s="20">
        <f t="shared" si="88"/>
        <v>0</v>
      </c>
      <c r="AN99" s="18">
        <f t="shared" si="89"/>
        <v>0</v>
      </c>
      <c r="AO99" s="18">
        <f t="shared" si="90"/>
        <v>0</v>
      </c>
      <c r="AP99" s="18">
        <f t="shared" si="91"/>
        <v>0</v>
      </c>
      <c r="AQ99" s="21">
        <f t="shared" si="92"/>
        <v>0</v>
      </c>
    </row>
    <row r="100" spans="2:43" ht="13.2" customHeight="1" x14ac:dyDescent="0.25">
      <c r="B100" s="39" t="s">
        <v>29</v>
      </c>
      <c r="C100" s="39" t="s">
        <v>29</v>
      </c>
      <c r="D100" s="39" t="s">
        <v>29</v>
      </c>
      <c r="E100" s="39" t="s">
        <v>29</v>
      </c>
      <c r="F100" s="39" t="s">
        <v>29</v>
      </c>
      <c r="G100" s="39" t="s">
        <v>29</v>
      </c>
      <c r="H100" s="39" t="s">
        <v>29</v>
      </c>
      <c r="I100" s="39" t="s">
        <v>29</v>
      </c>
      <c r="J100" s="44">
        <v>0</v>
      </c>
      <c r="K100" s="45">
        <v>0</v>
      </c>
      <c r="L100" s="45">
        <v>0</v>
      </c>
      <c r="M100" s="22">
        <f t="shared" si="81"/>
        <v>0</v>
      </c>
      <c r="N100" s="23" t="str">
        <f t="shared" si="82"/>
        <v>END</v>
      </c>
      <c r="P100" s="101" t="str">
        <f t="shared" si="96"/>
        <v>END</v>
      </c>
      <c r="Q100" s="71">
        <v>0</v>
      </c>
      <c r="R100" s="66" t="str">
        <f t="shared" si="97"/>
        <v>END</v>
      </c>
      <c r="S100" s="58" t="str">
        <f t="shared" si="98"/>
        <v>END</v>
      </c>
      <c r="U100" s="24"/>
      <c r="V100" s="22"/>
      <c r="W100" s="22"/>
      <c r="X100" s="22"/>
      <c r="Y100" s="25"/>
      <c r="AA100" s="24"/>
      <c r="AB100" s="22"/>
      <c r="AC100" s="22"/>
      <c r="AD100" s="22"/>
      <c r="AE100" s="25"/>
      <c r="AG100" s="24">
        <f t="shared" si="84"/>
        <v>0</v>
      </c>
      <c r="AH100" s="22">
        <f t="shared" si="85"/>
        <v>0</v>
      </c>
      <c r="AI100" s="22">
        <f t="shared" si="86"/>
        <v>0</v>
      </c>
      <c r="AJ100" s="22">
        <f t="shared" si="87"/>
        <v>0</v>
      </c>
      <c r="AK100" s="25">
        <f t="shared" si="95"/>
        <v>0</v>
      </c>
      <c r="AM100" s="24">
        <f t="shared" si="88"/>
        <v>0</v>
      </c>
      <c r="AN100" s="22">
        <f t="shared" si="89"/>
        <v>0</v>
      </c>
      <c r="AO100" s="22">
        <f t="shared" si="90"/>
        <v>0</v>
      </c>
      <c r="AP100" s="22">
        <f t="shared" si="91"/>
        <v>0</v>
      </c>
      <c r="AQ100" s="25">
        <f t="shared" si="92"/>
        <v>0</v>
      </c>
    </row>
    <row r="101" spans="2:43" ht="13.2" customHeight="1" thickBot="1" x14ac:dyDescent="0.3">
      <c r="I101" s="26" t="s">
        <v>98</v>
      </c>
      <c r="J101" s="27">
        <f>SUM(J91:J100)</f>
        <v>0</v>
      </c>
      <c r="K101" s="28">
        <f>SUM(K91:K100)</f>
        <v>0</v>
      </c>
      <c r="L101" s="28">
        <f>SUM(L91:L100)</f>
        <v>0</v>
      </c>
      <c r="M101" s="29">
        <f>SUM(M91:M100)</f>
        <v>0</v>
      </c>
      <c r="N101" s="2"/>
      <c r="P101" s="98"/>
      <c r="Q101" s="2"/>
      <c r="R101" s="59" t="str">
        <f>IF(AND(K101=0,L101=0),"END",IF(AND(K101&gt;0,L101&lt;0),(-L101/K101),0))</f>
        <v>END</v>
      </c>
      <c r="S101" s="2"/>
      <c r="U101" s="68">
        <f>SUM(U91:U100)</f>
        <v>0</v>
      </c>
      <c r="V101" s="69">
        <f>SUM(V91:V100)</f>
        <v>0</v>
      </c>
      <c r="W101" s="69">
        <f>SUM(W91:W100)</f>
        <v>0</v>
      </c>
      <c r="X101" s="69">
        <f>SUM(X91:X100)</f>
        <v>0</v>
      </c>
      <c r="Y101" s="67">
        <f>SUM(Y91:Y100)</f>
        <v>0</v>
      </c>
      <c r="AA101" s="68">
        <f>SUM(AA91:AA100)</f>
        <v>0</v>
      </c>
      <c r="AB101" s="69">
        <f>SUM(AB91:AB100)</f>
        <v>0</v>
      </c>
      <c r="AC101" s="69">
        <f>SUM(AC91:AC100)</f>
        <v>0</v>
      </c>
      <c r="AD101" s="69">
        <f>SUM(AD91:AD100)</f>
        <v>0</v>
      </c>
      <c r="AE101" s="67">
        <f>SUM(AE91:AE100)</f>
        <v>0</v>
      </c>
      <c r="AG101" s="68">
        <f>SUM(AG91:AG100)</f>
        <v>0</v>
      </c>
      <c r="AH101" s="69">
        <f>SUM(AH91:AH100)</f>
        <v>0</v>
      </c>
      <c r="AI101" s="69">
        <f>SUM(AI91:AI100)</f>
        <v>0</v>
      </c>
      <c r="AJ101" s="69">
        <f>SUM(AJ91:AJ100)</f>
        <v>0</v>
      </c>
      <c r="AK101" s="67">
        <f>SUM(AK91:AK100)</f>
        <v>0</v>
      </c>
      <c r="AM101" s="27">
        <f>SUM(AM91:AM100)</f>
        <v>0</v>
      </c>
      <c r="AN101" s="28">
        <f>SUM(AN91:AN100)</f>
        <v>0</v>
      </c>
      <c r="AO101" s="28">
        <f>SUM(AO91:AO100)</f>
        <v>0</v>
      </c>
      <c r="AP101" s="28">
        <f>SUM(AP91:AP100)</f>
        <v>0</v>
      </c>
      <c r="AQ101" s="29">
        <f>SUM(AQ91:AQ100)</f>
        <v>0</v>
      </c>
    </row>
    <row r="102" spans="2:43" ht="13.2" customHeight="1" thickTop="1" thickBot="1" x14ac:dyDescent="0.3">
      <c r="F102" s="10"/>
      <c r="G102" s="10"/>
      <c r="H102" s="10"/>
      <c r="P102" s="102"/>
      <c r="Q102" s="30"/>
      <c r="R102" s="30"/>
      <c r="S102" s="30"/>
    </row>
    <row r="103" spans="2:43" ht="13.2" customHeight="1" thickBot="1" x14ac:dyDescent="0.3">
      <c r="B103" s="157" t="s">
        <v>117</v>
      </c>
      <c r="C103" s="158"/>
      <c r="D103" s="158"/>
      <c r="E103" s="158"/>
      <c r="F103" s="158"/>
      <c r="G103" s="158"/>
      <c r="H103" s="158"/>
      <c r="I103" s="159"/>
      <c r="P103" s="102"/>
      <c r="Q103" s="30"/>
      <c r="R103" s="30"/>
      <c r="S103" s="30"/>
    </row>
    <row r="104" spans="2:43" ht="13.2" customHeight="1" x14ac:dyDescent="0.25">
      <c r="B104" s="39" t="s">
        <v>29</v>
      </c>
      <c r="C104" s="39" t="s">
        <v>29</v>
      </c>
      <c r="D104" s="39" t="s">
        <v>29</v>
      </c>
      <c r="E104" s="39" t="s">
        <v>29</v>
      </c>
      <c r="F104" s="39" t="s">
        <v>29</v>
      </c>
      <c r="G104" s="39" t="s">
        <v>29</v>
      </c>
      <c r="H104" s="39" t="s">
        <v>29</v>
      </c>
      <c r="I104" s="39" t="s">
        <v>29</v>
      </c>
      <c r="J104" s="16"/>
      <c r="K104" s="14"/>
      <c r="L104" s="41">
        <v>0</v>
      </c>
      <c r="M104" s="14">
        <f t="shared" ref="M104:M113" si="99">+J104+L104</f>
        <v>0</v>
      </c>
      <c r="N104" s="15" t="str">
        <f>IF(L104&gt;0,"NEGATIVE PROV PLEASE","END")</f>
        <v>END</v>
      </c>
      <c r="P104" s="99" t="str">
        <f>IF(AND(L104&lt;0,H104="Select",N104="END"),"Select Stage",IF(H104=H$132,"12-m ECL",IF(H104="Select","END","LECL % CAPTURE &gt;&gt;&gt;")))</f>
        <v>END</v>
      </c>
      <c r="Q104" s="70">
        <v>0</v>
      </c>
      <c r="R104" s="65" t="s">
        <v>80</v>
      </c>
      <c r="S104" s="56" t="str">
        <f>IFERROR(IF(P104="Select Stage","Select Stage",IF(P104="END","END",IF(P104="12-m ECL",R104*0.25,IF(P104="LECL % CAPTURE &gt;&gt;&gt;",IF(Q104&gt;40%,R104*Q104,+R104*40%))))),"END")</f>
        <v>END</v>
      </c>
      <c r="U104" s="16"/>
      <c r="V104" s="14"/>
      <c r="W104" s="14">
        <f t="shared" ref="W104:W113" si="100">IF($H104=$H$132,$L104,0)</f>
        <v>0</v>
      </c>
      <c r="X104" s="14">
        <f t="shared" ref="X104:X113" si="101">+U104+W104</f>
        <v>0</v>
      </c>
      <c r="Y104" s="17">
        <f>IFERROR(ROUND(IF(W104&lt;0,+$L104*25%,0),0),0)</f>
        <v>0</v>
      </c>
      <c r="AA104" s="16"/>
      <c r="AB104" s="14"/>
      <c r="AC104" s="14">
        <f t="shared" ref="AC104:AC113" si="102">IF($H104=$H$133,$L104,0)</f>
        <v>0</v>
      </c>
      <c r="AD104" s="14">
        <f t="shared" ref="AD104:AD113" si="103">+AA104+AC104</f>
        <v>0</v>
      </c>
      <c r="AE104" s="17">
        <f>IFERROR(ROUND(IF(AND(AC104&lt;0,+$Q104=0%),+AC104*40%,+AC104*$Q104),0),0)</f>
        <v>0</v>
      </c>
      <c r="AG104" s="16"/>
      <c r="AH104" s="14"/>
      <c r="AI104" s="14">
        <f t="shared" ref="AI104:AI113" si="104">IF($H104=$H$134,$L104,0)</f>
        <v>0</v>
      </c>
      <c r="AJ104" s="14">
        <f t="shared" ref="AJ104:AJ113" si="105">+AG104+AI104</f>
        <v>0</v>
      </c>
      <c r="AK104" s="17">
        <f>IFERROR(ROUND(IF(AND(AI104&lt;0,+$Q104=0%),+AI104*40%,+AI104*$Q104),0),0)</f>
        <v>0</v>
      </c>
      <c r="AM104" s="16">
        <f t="shared" ref="AM104:AM113" si="106">+U104+AA104+AG104</f>
        <v>0</v>
      </c>
      <c r="AN104" s="14">
        <f t="shared" ref="AN104:AN113" si="107">+V104+AB104+AH104</f>
        <v>0</v>
      </c>
      <c r="AO104" s="14">
        <f t="shared" ref="AO104:AO113" si="108">+W104+AC104+AI104</f>
        <v>0</v>
      </c>
      <c r="AP104" s="14">
        <f t="shared" ref="AP104:AP113" si="109">+AM104+AO104</f>
        <v>0</v>
      </c>
      <c r="AQ104" s="17">
        <f t="shared" ref="AQ104:AQ113" si="110">+Y104+AE104+AK104</f>
        <v>0</v>
      </c>
    </row>
    <row r="105" spans="2:43" ht="13.2" customHeight="1" x14ac:dyDescent="0.25">
      <c r="B105" s="39" t="s">
        <v>29</v>
      </c>
      <c r="C105" s="39" t="s">
        <v>29</v>
      </c>
      <c r="D105" s="39" t="s">
        <v>29</v>
      </c>
      <c r="E105" s="39" t="s">
        <v>29</v>
      </c>
      <c r="F105" s="39" t="s">
        <v>29</v>
      </c>
      <c r="G105" s="39" t="s">
        <v>29</v>
      </c>
      <c r="H105" s="39" t="s">
        <v>29</v>
      </c>
      <c r="I105" s="39" t="s">
        <v>29</v>
      </c>
      <c r="J105" s="20"/>
      <c r="K105" s="18"/>
      <c r="L105" s="43">
        <v>0</v>
      </c>
      <c r="M105" s="18">
        <f t="shared" si="99"/>
        <v>0</v>
      </c>
      <c r="N105" s="19" t="str">
        <f t="shared" ref="N105:N113" si="111">IF(L105&gt;0,"NEGATIVE PROV PLEASE","END")</f>
        <v>END</v>
      </c>
      <c r="P105" s="100" t="str">
        <f t="shared" ref="P105:P113" si="112">IF(AND(L105&lt;0,H105="Select",N105="END"),"Select Stage",IF(H105=H$132,"12-m ECL",IF(H105="Select","END","LECL % CAPTURE &gt;&gt;&gt;")))</f>
        <v>END</v>
      </c>
      <c r="Q105" s="64">
        <v>0</v>
      </c>
      <c r="R105" s="63" t="s">
        <v>80</v>
      </c>
      <c r="S105" s="57" t="str">
        <f t="shared" ref="S105:S113" si="113">IFERROR(IF(P105="Select Stage","Select Stage",IF(P105="END","END",IF(P105="12-m ECL",R105*0.25,IF(P105="LECL % CAPTURE &gt;&gt;&gt;",IF(Q105&gt;40%,R105*Q105,+R105*40%))))),"END")</f>
        <v>END</v>
      </c>
      <c r="U105" s="20"/>
      <c r="V105" s="18"/>
      <c r="W105" s="18">
        <f t="shared" si="100"/>
        <v>0</v>
      </c>
      <c r="X105" s="18">
        <f t="shared" si="101"/>
        <v>0</v>
      </c>
      <c r="Y105" s="21">
        <f t="shared" ref="Y105:Y113" si="114">IFERROR(ROUND(IF(W105&lt;0,+$L105*25%,0),0),0)</f>
        <v>0</v>
      </c>
      <c r="AA105" s="20"/>
      <c r="AB105" s="18"/>
      <c r="AC105" s="18">
        <f t="shared" si="102"/>
        <v>0</v>
      </c>
      <c r="AD105" s="18">
        <f t="shared" si="103"/>
        <v>0</v>
      </c>
      <c r="AE105" s="21">
        <f t="shared" ref="AE105:AE113" si="115">IFERROR(ROUND(IF(AND(AC105&lt;0,+$Q105=0%),+AC105*40%,+AC105*$Q105),0),0)</f>
        <v>0</v>
      </c>
      <c r="AG105" s="20"/>
      <c r="AH105" s="18"/>
      <c r="AI105" s="18">
        <f t="shared" si="104"/>
        <v>0</v>
      </c>
      <c r="AJ105" s="18">
        <f t="shared" si="105"/>
        <v>0</v>
      </c>
      <c r="AK105" s="21">
        <f t="shared" ref="AK105:AK113" si="116">IFERROR(ROUND(IF(AND(AI105&lt;0,+$Q105=0%),+AI105*40%,+AI105*$Q105),0),0)</f>
        <v>0</v>
      </c>
      <c r="AM105" s="20">
        <f t="shared" si="106"/>
        <v>0</v>
      </c>
      <c r="AN105" s="18">
        <f t="shared" si="107"/>
        <v>0</v>
      </c>
      <c r="AO105" s="18">
        <f t="shared" si="108"/>
        <v>0</v>
      </c>
      <c r="AP105" s="18">
        <f t="shared" si="109"/>
        <v>0</v>
      </c>
      <c r="AQ105" s="21">
        <f t="shared" si="110"/>
        <v>0</v>
      </c>
    </row>
    <row r="106" spans="2:43" ht="13.2" customHeight="1" x14ac:dyDescent="0.25">
      <c r="B106" s="39" t="s">
        <v>29</v>
      </c>
      <c r="C106" s="39" t="s">
        <v>29</v>
      </c>
      <c r="D106" s="39" t="s">
        <v>29</v>
      </c>
      <c r="E106" s="39" t="s">
        <v>29</v>
      </c>
      <c r="F106" s="39" t="s">
        <v>29</v>
      </c>
      <c r="G106" s="39" t="s">
        <v>29</v>
      </c>
      <c r="H106" s="39" t="s">
        <v>29</v>
      </c>
      <c r="I106" s="39" t="s">
        <v>29</v>
      </c>
      <c r="J106" s="20"/>
      <c r="K106" s="18"/>
      <c r="L106" s="43">
        <v>0</v>
      </c>
      <c r="M106" s="18">
        <f t="shared" si="99"/>
        <v>0</v>
      </c>
      <c r="N106" s="19" t="str">
        <f t="shared" si="111"/>
        <v>END</v>
      </c>
      <c r="P106" s="100" t="str">
        <f t="shared" si="112"/>
        <v>END</v>
      </c>
      <c r="Q106" s="64">
        <v>0</v>
      </c>
      <c r="R106" s="63" t="s">
        <v>80</v>
      </c>
      <c r="S106" s="57" t="str">
        <f t="shared" si="113"/>
        <v>END</v>
      </c>
      <c r="U106" s="20"/>
      <c r="V106" s="18"/>
      <c r="W106" s="18">
        <f t="shared" si="100"/>
        <v>0</v>
      </c>
      <c r="X106" s="18">
        <f t="shared" si="101"/>
        <v>0</v>
      </c>
      <c r="Y106" s="21">
        <f t="shared" si="114"/>
        <v>0</v>
      </c>
      <c r="AA106" s="20"/>
      <c r="AB106" s="18"/>
      <c r="AC106" s="18">
        <f t="shared" si="102"/>
        <v>0</v>
      </c>
      <c r="AD106" s="18">
        <f t="shared" si="103"/>
        <v>0</v>
      </c>
      <c r="AE106" s="21">
        <f t="shared" si="115"/>
        <v>0</v>
      </c>
      <c r="AG106" s="20"/>
      <c r="AH106" s="18"/>
      <c r="AI106" s="18">
        <f t="shared" si="104"/>
        <v>0</v>
      </c>
      <c r="AJ106" s="18">
        <f t="shared" si="105"/>
        <v>0</v>
      </c>
      <c r="AK106" s="21">
        <f t="shared" si="116"/>
        <v>0</v>
      </c>
      <c r="AM106" s="20">
        <f t="shared" si="106"/>
        <v>0</v>
      </c>
      <c r="AN106" s="18">
        <f t="shared" si="107"/>
        <v>0</v>
      </c>
      <c r="AO106" s="18">
        <f t="shared" si="108"/>
        <v>0</v>
      </c>
      <c r="AP106" s="18">
        <f t="shared" si="109"/>
        <v>0</v>
      </c>
      <c r="AQ106" s="21">
        <f t="shared" si="110"/>
        <v>0</v>
      </c>
    </row>
    <row r="107" spans="2:43" ht="13.2" customHeight="1" x14ac:dyDescent="0.25">
      <c r="B107" s="39" t="s">
        <v>29</v>
      </c>
      <c r="C107" s="39" t="s">
        <v>29</v>
      </c>
      <c r="D107" s="39" t="s">
        <v>29</v>
      </c>
      <c r="E107" s="39" t="s">
        <v>29</v>
      </c>
      <c r="F107" s="39" t="s">
        <v>29</v>
      </c>
      <c r="G107" s="39" t="s">
        <v>29</v>
      </c>
      <c r="H107" s="39" t="s">
        <v>29</v>
      </c>
      <c r="I107" s="39" t="s">
        <v>29</v>
      </c>
      <c r="J107" s="20"/>
      <c r="K107" s="18"/>
      <c r="L107" s="43">
        <v>0</v>
      </c>
      <c r="M107" s="18">
        <f t="shared" si="99"/>
        <v>0</v>
      </c>
      <c r="N107" s="19" t="str">
        <f t="shared" si="111"/>
        <v>END</v>
      </c>
      <c r="P107" s="100" t="str">
        <f t="shared" si="112"/>
        <v>END</v>
      </c>
      <c r="Q107" s="64">
        <v>0</v>
      </c>
      <c r="R107" s="63" t="s">
        <v>80</v>
      </c>
      <c r="S107" s="57" t="str">
        <f t="shared" si="113"/>
        <v>END</v>
      </c>
      <c r="U107" s="20"/>
      <c r="V107" s="18"/>
      <c r="W107" s="18">
        <f t="shared" si="100"/>
        <v>0</v>
      </c>
      <c r="X107" s="18">
        <f t="shared" si="101"/>
        <v>0</v>
      </c>
      <c r="Y107" s="21">
        <f t="shared" si="114"/>
        <v>0</v>
      </c>
      <c r="AA107" s="20"/>
      <c r="AB107" s="18"/>
      <c r="AC107" s="18">
        <f t="shared" si="102"/>
        <v>0</v>
      </c>
      <c r="AD107" s="18">
        <f t="shared" si="103"/>
        <v>0</v>
      </c>
      <c r="AE107" s="21">
        <f t="shared" si="115"/>
        <v>0</v>
      </c>
      <c r="AG107" s="20"/>
      <c r="AH107" s="18"/>
      <c r="AI107" s="18">
        <f t="shared" si="104"/>
        <v>0</v>
      </c>
      <c r="AJ107" s="18">
        <f t="shared" si="105"/>
        <v>0</v>
      </c>
      <c r="AK107" s="21">
        <f t="shared" si="116"/>
        <v>0</v>
      </c>
      <c r="AM107" s="20">
        <f t="shared" si="106"/>
        <v>0</v>
      </c>
      <c r="AN107" s="18">
        <f t="shared" si="107"/>
        <v>0</v>
      </c>
      <c r="AO107" s="18">
        <f t="shared" si="108"/>
        <v>0</v>
      </c>
      <c r="AP107" s="18">
        <f t="shared" si="109"/>
        <v>0</v>
      </c>
      <c r="AQ107" s="21">
        <f t="shared" si="110"/>
        <v>0</v>
      </c>
    </row>
    <row r="108" spans="2:43" ht="13.2" customHeight="1" x14ac:dyDescent="0.25">
      <c r="B108" s="39" t="s">
        <v>29</v>
      </c>
      <c r="C108" s="39" t="s">
        <v>29</v>
      </c>
      <c r="D108" s="39" t="s">
        <v>29</v>
      </c>
      <c r="E108" s="39" t="s">
        <v>29</v>
      </c>
      <c r="F108" s="39" t="s">
        <v>29</v>
      </c>
      <c r="G108" s="39" t="s">
        <v>29</v>
      </c>
      <c r="H108" s="39" t="s">
        <v>29</v>
      </c>
      <c r="I108" s="39" t="s">
        <v>29</v>
      </c>
      <c r="J108" s="20"/>
      <c r="K108" s="18"/>
      <c r="L108" s="43">
        <v>0</v>
      </c>
      <c r="M108" s="18">
        <f t="shared" si="99"/>
        <v>0</v>
      </c>
      <c r="N108" s="19" t="str">
        <f t="shared" si="111"/>
        <v>END</v>
      </c>
      <c r="P108" s="100" t="str">
        <f t="shared" si="112"/>
        <v>END</v>
      </c>
      <c r="Q108" s="64">
        <v>0</v>
      </c>
      <c r="R108" s="63" t="s">
        <v>80</v>
      </c>
      <c r="S108" s="57" t="str">
        <f t="shared" si="113"/>
        <v>END</v>
      </c>
      <c r="U108" s="20"/>
      <c r="V108" s="18"/>
      <c r="W108" s="18">
        <f t="shared" si="100"/>
        <v>0</v>
      </c>
      <c r="X108" s="18">
        <f t="shared" si="101"/>
        <v>0</v>
      </c>
      <c r="Y108" s="21">
        <f t="shared" si="114"/>
        <v>0</v>
      </c>
      <c r="AA108" s="20"/>
      <c r="AB108" s="18"/>
      <c r="AC108" s="18">
        <f t="shared" si="102"/>
        <v>0</v>
      </c>
      <c r="AD108" s="18">
        <f t="shared" si="103"/>
        <v>0</v>
      </c>
      <c r="AE108" s="21">
        <f t="shared" si="115"/>
        <v>0</v>
      </c>
      <c r="AG108" s="20"/>
      <c r="AH108" s="18"/>
      <c r="AI108" s="18">
        <f t="shared" si="104"/>
        <v>0</v>
      </c>
      <c r="AJ108" s="18">
        <f t="shared" si="105"/>
        <v>0</v>
      </c>
      <c r="AK108" s="21">
        <f t="shared" si="116"/>
        <v>0</v>
      </c>
      <c r="AM108" s="20">
        <f t="shared" si="106"/>
        <v>0</v>
      </c>
      <c r="AN108" s="18">
        <f t="shared" si="107"/>
        <v>0</v>
      </c>
      <c r="AO108" s="18">
        <f t="shared" si="108"/>
        <v>0</v>
      </c>
      <c r="AP108" s="18">
        <f t="shared" si="109"/>
        <v>0</v>
      </c>
      <c r="AQ108" s="21">
        <f t="shared" si="110"/>
        <v>0</v>
      </c>
    </row>
    <row r="109" spans="2:43" ht="13.2" customHeight="1" x14ac:dyDescent="0.25">
      <c r="B109" s="39" t="s">
        <v>29</v>
      </c>
      <c r="C109" s="39" t="s">
        <v>29</v>
      </c>
      <c r="D109" s="39" t="s">
        <v>29</v>
      </c>
      <c r="E109" s="39" t="s">
        <v>29</v>
      </c>
      <c r="F109" s="39" t="s">
        <v>29</v>
      </c>
      <c r="G109" s="39" t="s">
        <v>29</v>
      </c>
      <c r="H109" s="39" t="s">
        <v>29</v>
      </c>
      <c r="I109" s="39" t="s">
        <v>29</v>
      </c>
      <c r="J109" s="20"/>
      <c r="K109" s="18"/>
      <c r="L109" s="43">
        <v>0</v>
      </c>
      <c r="M109" s="18">
        <f t="shared" si="99"/>
        <v>0</v>
      </c>
      <c r="N109" s="19" t="str">
        <f t="shared" si="111"/>
        <v>END</v>
      </c>
      <c r="P109" s="100" t="str">
        <f t="shared" si="112"/>
        <v>END</v>
      </c>
      <c r="Q109" s="64">
        <v>0</v>
      </c>
      <c r="R109" s="63" t="s">
        <v>80</v>
      </c>
      <c r="S109" s="57" t="str">
        <f t="shared" si="113"/>
        <v>END</v>
      </c>
      <c r="U109" s="20"/>
      <c r="V109" s="18"/>
      <c r="W109" s="18">
        <f t="shared" si="100"/>
        <v>0</v>
      </c>
      <c r="X109" s="18">
        <f t="shared" si="101"/>
        <v>0</v>
      </c>
      <c r="Y109" s="21">
        <f t="shared" si="114"/>
        <v>0</v>
      </c>
      <c r="AA109" s="20"/>
      <c r="AB109" s="18"/>
      <c r="AC109" s="18">
        <f t="shared" si="102"/>
        <v>0</v>
      </c>
      <c r="AD109" s="18">
        <f t="shared" si="103"/>
        <v>0</v>
      </c>
      <c r="AE109" s="21">
        <f t="shared" si="115"/>
        <v>0</v>
      </c>
      <c r="AG109" s="20"/>
      <c r="AH109" s="18"/>
      <c r="AI109" s="18">
        <f t="shared" si="104"/>
        <v>0</v>
      </c>
      <c r="AJ109" s="18">
        <f t="shared" si="105"/>
        <v>0</v>
      </c>
      <c r="AK109" s="21">
        <f t="shared" si="116"/>
        <v>0</v>
      </c>
      <c r="AM109" s="20">
        <f t="shared" si="106"/>
        <v>0</v>
      </c>
      <c r="AN109" s="18">
        <f t="shared" si="107"/>
        <v>0</v>
      </c>
      <c r="AO109" s="18">
        <f t="shared" si="108"/>
        <v>0</v>
      </c>
      <c r="AP109" s="18">
        <f t="shared" si="109"/>
        <v>0</v>
      </c>
      <c r="AQ109" s="21">
        <f t="shared" si="110"/>
        <v>0</v>
      </c>
    </row>
    <row r="110" spans="2:43" ht="13.2" customHeight="1" x14ac:dyDescent="0.25">
      <c r="B110" s="39" t="s">
        <v>29</v>
      </c>
      <c r="C110" s="39" t="s">
        <v>29</v>
      </c>
      <c r="D110" s="39" t="s">
        <v>29</v>
      </c>
      <c r="E110" s="39" t="s">
        <v>29</v>
      </c>
      <c r="F110" s="39" t="s">
        <v>29</v>
      </c>
      <c r="G110" s="39" t="s">
        <v>29</v>
      </c>
      <c r="H110" s="39" t="s">
        <v>29</v>
      </c>
      <c r="I110" s="39" t="s">
        <v>29</v>
      </c>
      <c r="J110" s="20"/>
      <c r="K110" s="18"/>
      <c r="L110" s="43">
        <v>0</v>
      </c>
      <c r="M110" s="18">
        <f t="shared" si="99"/>
        <v>0</v>
      </c>
      <c r="N110" s="19" t="str">
        <f t="shared" si="111"/>
        <v>END</v>
      </c>
      <c r="P110" s="100" t="str">
        <f t="shared" si="112"/>
        <v>END</v>
      </c>
      <c r="Q110" s="64">
        <v>0</v>
      </c>
      <c r="R110" s="63" t="s">
        <v>80</v>
      </c>
      <c r="S110" s="57" t="str">
        <f t="shared" si="113"/>
        <v>END</v>
      </c>
      <c r="U110" s="20"/>
      <c r="V110" s="18"/>
      <c r="W110" s="18">
        <f t="shared" si="100"/>
        <v>0</v>
      </c>
      <c r="X110" s="18">
        <f t="shared" si="101"/>
        <v>0</v>
      </c>
      <c r="Y110" s="21">
        <f t="shared" si="114"/>
        <v>0</v>
      </c>
      <c r="AA110" s="20"/>
      <c r="AB110" s="18"/>
      <c r="AC110" s="18">
        <f t="shared" si="102"/>
        <v>0</v>
      </c>
      <c r="AD110" s="18">
        <f t="shared" si="103"/>
        <v>0</v>
      </c>
      <c r="AE110" s="21">
        <f t="shared" si="115"/>
        <v>0</v>
      </c>
      <c r="AG110" s="20"/>
      <c r="AH110" s="18"/>
      <c r="AI110" s="18">
        <f t="shared" si="104"/>
        <v>0</v>
      </c>
      <c r="AJ110" s="18">
        <f t="shared" si="105"/>
        <v>0</v>
      </c>
      <c r="AK110" s="21">
        <f t="shared" si="116"/>
        <v>0</v>
      </c>
      <c r="AM110" s="20">
        <f t="shared" si="106"/>
        <v>0</v>
      </c>
      <c r="AN110" s="18">
        <f t="shared" si="107"/>
        <v>0</v>
      </c>
      <c r="AO110" s="18">
        <f t="shared" si="108"/>
        <v>0</v>
      </c>
      <c r="AP110" s="18">
        <f t="shared" si="109"/>
        <v>0</v>
      </c>
      <c r="AQ110" s="21">
        <f t="shared" si="110"/>
        <v>0</v>
      </c>
    </row>
    <row r="111" spans="2:43" ht="13.2" customHeight="1" x14ac:dyDescent="0.25">
      <c r="B111" s="39" t="s">
        <v>29</v>
      </c>
      <c r="C111" s="39" t="s">
        <v>29</v>
      </c>
      <c r="D111" s="39" t="s">
        <v>29</v>
      </c>
      <c r="E111" s="39" t="s">
        <v>29</v>
      </c>
      <c r="F111" s="39" t="s">
        <v>29</v>
      </c>
      <c r="G111" s="39" t="s">
        <v>29</v>
      </c>
      <c r="H111" s="39" t="s">
        <v>29</v>
      </c>
      <c r="I111" s="39" t="s">
        <v>29</v>
      </c>
      <c r="J111" s="20"/>
      <c r="K111" s="18"/>
      <c r="L111" s="43">
        <v>0</v>
      </c>
      <c r="M111" s="18">
        <f t="shared" si="99"/>
        <v>0</v>
      </c>
      <c r="N111" s="19" t="str">
        <f t="shared" si="111"/>
        <v>END</v>
      </c>
      <c r="P111" s="100" t="str">
        <f t="shared" si="112"/>
        <v>END</v>
      </c>
      <c r="Q111" s="64">
        <v>0</v>
      </c>
      <c r="R111" s="63" t="s">
        <v>80</v>
      </c>
      <c r="S111" s="57" t="str">
        <f t="shared" si="113"/>
        <v>END</v>
      </c>
      <c r="U111" s="20"/>
      <c r="V111" s="18"/>
      <c r="W111" s="18">
        <f t="shared" si="100"/>
        <v>0</v>
      </c>
      <c r="X111" s="18">
        <f t="shared" si="101"/>
        <v>0</v>
      </c>
      <c r="Y111" s="21">
        <f t="shared" si="114"/>
        <v>0</v>
      </c>
      <c r="AA111" s="20"/>
      <c r="AB111" s="18"/>
      <c r="AC111" s="18">
        <f t="shared" si="102"/>
        <v>0</v>
      </c>
      <c r="AD111" s="18">
        <f t="shared" si="103"/>
        <v>0</v>
      </c>
      <c r="AE111" s="21">
        <f t="shared" si="115"/>
        <v>0</v>
      </c>
      <c r="AG111" s="20"/>
      <c r="AH111" s="18"/>
      <c r="AI111" s="18">
        <f t="shared" si="104"/>
        <v>0</v>
      </c>
      <c r="AJ111" s="18">
        <f t="shared" si="105"/>
        <v>0</v>
      </c>
      <c r="AK111" s="21">
        <f t="shared" si="116"/>
        <v>0</v>
      </c>
      <c r="AM111" s="20">
        <f t="shared" si="106"/>
        <v>0</v>
      </c>
      <c r="AN111" s="18">
        <f t="shared" si="107"/>
        <v>0</v>
      </c>
      <c r="AO111" s="18">
        <f t="shared" si="108"/>
        <v>0</v>
      </c>
      <c r="AP111" s="18">
        <f t="shared" si="109"/>
        <v>0</v>
      </c>
      <c r="AQ111" s="21">
        <f t="shared" si="110"/>
        <v>0</v>
      </c>
    </row>
    <row r="112" spans="2:43" ht="13.2" customHeight="1" x14ac:dyDescent="0.25">
      <c r="B112" s="39" t="s">
        <v>29</v>
      </c>
      <c r="C112" s="39" t="s">
        <v>29</v>
      </c>
      <c r="D112" s="39" t="s">
        <v>29</v>
      </c>
      <c r="E112" s="39" t="s">
        <v>29</v>
      </c>
      <c r="F112" s="39" t="s">
        <v>29</v>
      </c>
      <c r="G112" s="39" t="s">
        <v>29</v>
      </c>
      <c r="H112" s="39" t="s">
        <v>29</v>
      </c>
      <c r="I112" s="39" t="s">
        <v>29</v>
      </c>
      <c r="J112" s="20"/>
      <c r="K112" s="18"/>
      <c r="L112" s="43">
        <v>0</v>
      </c>
      <c r="M112" s="18">
        <f t="shared" si="99"/>
        <v>0</v>
      </c>
      <c r="N112" s="19" t="str">
        <f t="shared" si="111"/>
        <v>END</v>
      </c>
      <c r="P112" s="100" t="str">
        <f t="shared" si="112"/>
        <v>END</v>
      </c>
      <c r="Q112" s="64">
        <v>0</v>
      </c>
      <c r="R112" s="63" t="s">
        <v>80</v>
      </c>
      <c r="S112" s="57" t="str">
        <f t="shared" si="113"/>
        <v>END</v>
      </c>
      <c r="U112" s="20"/>
      <c r="V112" s="18"/>
      <c r="W112" s="18">
        <f t="shared" si="100"/>
        <v>0</v>
      </c>
      <c r="X112" s="18">
        <f t="shared" si="101"/>
        <v>0</v>
      </c>
      <c r="Y112" s="21">
        <f t="shared" si="114"/>
        <v>0</v>
      </c>
      <c r="AA112" s="20"/>
      <c r="AB112" s="18"/>
      <c r="AC112" s="18">
        <f t="shared" si="102"/>
        <v>0</v>
      </c>
      <c r="AD112" s="18">
        <f t="shared" si="103"/>
        <v>0</v>
      </c>
      <c r="AE112" s="21">
        <f t="shared" si="115"/>
        <v>0</v>
      </c>
      <c r="AG112" s="20"/>
      <c r="AH112" s="18"/>
      <c r="AI112" s="18">
        <f t="shared" si="104"/>
        <v>0</v>
      </c>
      <c r="AJ112" s="18">
        <f t="shared" si="105"/>
        <v>0</v>
      </c>
      <c r="AK112" s="21">
        <f t="shared" si="116"/>
        <v>0</v>
      </c>
      <c r="AM112" s="20">
        <f t="shared" si="106"/>
        <v>0</v>
      </c>
      <c r="AN112" s="18">
        <f t="shared" si="107"/>
        <v>0</v>
      </c>
      <c r="AO112" s="18">
        <f t="shared" si="108"/>
        <v>0</v>
      </c>
      <c r="AP112" s="18">
        <f t="shared" si="109"/>
        <v>0</v>
      </c>
      <c r="AQ112" s="21">
        <f t="shared" si="110"/>
        <v>0</v>
      </c>
    </row>
    <row r="113" spans="2:43" ht="13.2" customHeight="1" x14ac:dyDescent="0.25">
      <c r="B113" s="39" t="s">
        <v>29</v>
      </c>
      <c r="C113" s="39" t="s">
        <v>29</v>
      </c>
      <c r="D113" s="39" t="s">
        <v>29</v>
      </c>
      <c r="E113" s="39" t="s">
        <v>29</v>
      </c>
      <c r="F113" s="39" t="s">
        <v>29</v>
      </c>
      <c r="G113" s="39" t="s">
        <v>29</v>
      </c>
      <c r="H113" s="39" t="s">
        <v>29</v>
      </c>
      <c r="I113" s="39" t="s">
        <v>29</v>
      </c>
      <c r="J113" s="24"/>
      <c r="K113" s="22"/>
      <c r="L113" s="45">
        <v>0</v>
      </c>
      <c r="M113" s="22">
        <f t="shared" si="99"/>
        <v>0</v>
      </c>
      <c r="N113" s="23" t="str">
        <f t="shared" si="111"/>
        <v>END</v>
      </c>
      <c r="P113" s="101" t="str">
        <f t="shared" si="112"/>
        <v>END</v>
      </c>
      <c r="Q113" s="71">
        <v>0</v>
      </c>
      <c r="R113" s="66" t="s">
        <v>80</v>
      </c>
      <c r="S113" s="58" t="str">
        <f t="shared" si="113"/>
        <v>END</v>
      </c>
      <c r="U113" s="24"/>
      <c r="V113" s="22"/>
      <c r="W113" s="22">
        <f t="shared" si="100"/>
        <v>0</v>
      </c>
      <c r="X113" s="22">
        <f t="shared" si="101"/>
        <v>0</v>
      </c>
      <c r="Y113" s="25">
        <f t="shared" si="114"/>
        <v>0</v>
      </c>
      <c r="AA113" s="24"/>
      <c r="AB113" s="22"/>
      <c r="AC113" s="22">
        <f t="shared" si="102"/>
        <v>0</v>
      </c>
      <c r="AD113" s="22">
        <f t="shared" si="103"/>
        <v>0</v>
      </c>
      <c r="AE113" s="25">
        <f t="shared" si="115"/>
        <v>0</v>
      </c>
      <c r="AG113" s="24"/>
      <c r="AH113" s="22"/>
      <c r="AI113" s="22">
        <f t="shared" si="104"/>
        <v>0</v>
      </c>
      <c r="AJ113" s="22">
        <f t="shared" si="105"/>
        <v>0</v>
      </c>
      <c r="AK113" s="25">
        <f t="shared" si="116"/>
        <v>0</v>
      </c>
      <c r="AM113" s="24">
        <f t="shared" si="106"/>
        <v>0</v>
      </c>
      <c r="AN113" s="22">
        <f t="shared" si="107"/>
        <v>0</v>
      </c>
      <c r="AO113" s="22">
        <f t="shared" si="108"/>
        <v>0</v>
      </c>
      <c r="AP113" s="22">
        <f t="shared" si="109"/>
        <v>0</v>
      </c>
      <c r="AQ113" s="25">
        <f t="shared" si="110"/>
        <v>0</v>
      </c>
    </row>
    <row r="114" spans="2:43" ht="13.2" customHeight="1" thickBot="1" x14ac:dyDescent="0.3">
      <c r="I114" s="26" t="s">
        <v>99</v>
      </c>
      <c r="J114" s="27">
        <f>SUM(J104:J113)</f>
        <v>0</v>
      </c>
      <c r="K114" s="28">
        <f>SUM(K104:K113)</f>
        <v>0</v>
      </c>
      <c r="L114" s="28">
        <f>SUM(L104:L113)</f>
        <v>0</v>
      </c>
      <c r="M114" s="29">
        <f>SUM(M104:M113)</f>
        <v>0</v>
      </c>
      <c r="N114" s="2"/>
      <c r="P114" s="98"/>
      <c r="Q114" s="2"/>
      <c r="R114" s="2"/>
      <c r="S114" s="2"/>
      <c r="U114" s="68">
        <f>SUM(U104:U113)</f>
        <v>0</v>
      </c>
      <c r="V114" s="69">
        <f>SUM(V104:V113)</f>
        <v>0</v>
      </c>
      <c r="W114" s="69">
        <f>SUM(W104:W113)</f>
        <v>0</v>
      </c>
      <c r="X114" s="69">
        <f>SUM(X104:X113)</f>
        <v>0</v>
      </c>
      <c r="Y114" s="67">
        <f>SUM(Y104:Y113)</f>
        <v>0</v>
      </c>
      <c r="AA114" s="68">
        <f>SUM(AA104:AA113)</f>
        <v>0</v>
      </c>
      <c r="AB114" s="69">
        <f>SUM(AB104:AB113)</f>
        <v>0</v>
      </c>
      <c r="AC114" s="69">
        <f>SUM(AC104:AC113)</f>
        <v>0</v>
      </c>
      <c r="AD114" s="69">
        <f>SUM(AD104:AD113)</f>
        <v>0</v>
      </c>
      <c r="AE114" s="67">
        <f>SUM(AE104:AE113)</f>
        <v>0</v>
      </c>
      <c r="AG114" s="68">
        <f>SUM(AG104:AG113)</f>
        <v>0</v>
      </c>
      <c r="AH114" s="69">
        <f>SUM(AH104:AH113)</f>
        <v>0</v>
      </c>
      <c r="AI114" s="69">
        <f>SUM(AI104:AI113)</f>
        <v>0</v>
      </c>
      <c r="AJ114" s="69">
        <f>SUM(AJ104:AJ113)</f>
        <v>0</v>
      </c>
      <c r="AK114" s="67">
        <f>SUM(AK104:AK113)</f>
        <v>0</v>
      </c>
      <c r="AM114" s="27">
        <f>SUM(AM104:AM113)</f>
        <v>0</v>
      </c>
      <c r="AN114" s="28">
        <f>SUM(AN104:AN113)</f>
        <v>0</v>
      </c>
      <c r="AO114" s="28">
        <f>SUM(AO104:AO113)</f>
        <v>0</v>
      </c>
      <c r="AP114" s="28">
        <f>SUM(AP104:AP113)</f>
        <v>0</v>
      </c>
      <c r="AQ114" s="29">
        <f>SUM(AQ104:AQ113)</f>
        <v>0</v>
      </c>
    </row>
    <row r="115" spans="2:43" ht="13.2" customHeight="1" thickTop="1" thickBot="1" x14ac:dyDescent="0.3">
      <c r="F115" s="10"/>
      <c r="G115" s="10"/>
      <c r="H115" s="10"/>
      <c r="P115" s="102"/>
      <c r="Q115" s="30"/>
      <c r="R115" s="30"/>
      <c r="S115" s="30"/>
    </row>
    <row r="116" spans="2:43" ht="13.2" customHeight="1" thickBot="1" x14ac:dyDescent="0.3">
      <c r="B116" s="157" t="s">
        <v>118</v>
      </c>
      <c r="C116" s="158"/>
      <c r="D116" s="158"/>
      <c r="E116" s="158"/>
      <c r="F116" s="158"/>
      <c r="G116" s="158"/>
      <c r="H116" s="158"/>
      <c r="I116" s="159"/>
      <c r="P116" s="102"/>
      <c r="Q116" s="30"/>
      <c r="R116" s="30"/>
      <c r="S116" s="30"/>
    </row>
    <row r="117" spans="2:43" ht="13.2" customHeight="1" x14ac:dyDescent="0.25">
      <c r="B117" s="39" t="s">
        <v>29</v>
      </c>
      <c r="C117" s="39" t="s">
        <v>29</v>
      </c>
      <c r="D117" s="39" t="s">
        <v>29</v>
      </c>
      <c r="E117" s="39" t="s">
        <v>29</v>
      </c>
      <c r="F117" s="39" t="s">
        <v>29</v>
      </c>
      <c r="G117" s="39" t="s">
        <v>29</v>
      </c>
      <c r="H117" s="39" t="s">
        <v>29</v>
      </c>
      <c r="I117" s="39" t="s">
        <v>29</v>
      </c>
      <c r="J117" s="16"/>
      <c r="K117" s="41">
        <v>0</v>
      </c>
      <c r="L117" s="41">
        <v>0</v>
      </c>
      <c r="M117" s="14">
        <f t="shared" ref="M117:M122" si="117">+J117+L117</f>
        <v>0</v>
      </c>
      <c r="N117" s="15" t="str">
        <f t="shared" ref="N117:N122" si="118">IF(L117&gt;0,"NEGATIVE PROV PLEASE",IF(K117&lt;0,"POSITIVE ADV or VAR PLEASE",IF(J117&gt;0,"UNDRAWN FAC CARRY &gt; 0?",IF(AND(K117&gt;0,L117=0),"VAR + NO PROV?",IF(AND(K117=0,L117&lt;0),"NO VAR but PROV?",IF(-L117&gt;0,IF((-L117/K117)&gt;100%,"PROV &gt; VAR?","END"),"END"))))))</f>
        <v>END</v>
      </c>
      <c r="P117" s="99" t="str">
        <f t="shared" ref="P117:P122" si="119">IF(AND(L117&lt;0,H117="Select",N117="END"),"Select Stage",IF(H117=H$132,"12-m ECL",IF(H117="Select","END","LECL")))</f>
        <v>END</v>
      </c>
      <c r="Q117" s="65" t="s">
        <v>80</v>
      </c>
      <c r="R117" s="65" t="str">
        <f t="shared" ref="R117:R122" si="120">IF(AND(K117=0,L117=0),"END",IF(OR(N117=N$131,N117=N$132,N117=N$133,N117=N$134,N117=N$135,N117=N$136,N117=N$137,N117=N$138),"RESOLVE FLAG",IF(AND(K117&gt;0,L117&lt;0),(-L117/K117),0)))</f>
        <v>END</v>
      </c>
      <c r="S117" s="56" t="s">
        <v>80</v>
      </c>
      <c r="U117" s="16"/>
      <c r="V117" s="14">
        <f t="shared" ref="V117:V122" si="121">IF($H117=$H$132,$K117,0)</f>
        <v>0</v>
      </c>
      <c r="W117" s="14">
        <f t="shared" ref="W117:W122" si="122">IF($H117=$H$132,$L117,0)</f>
        <v>0</v>
      </c>
      <c r="X117" s="14">
        <f t="shared" ref="X117:X122" si="123">+U117+W117</f>
        <v>0</v>
      </c>
      <c r="Y117" s="17">
        <v>0</v>
      </c>
      <c r="AA117" s="16"/>
      <c r="AB117" s="14">
        <f t="shared" ref="AB117:AB122" si="124">IF($H117=$H$133,$K117,0)</f>
        <v>0</v>
      </c>
      <c r="AC117" s="14">
        <f t="shared" ref="AC117:AC122" si="125">IF($H117=$H$133,$L117,0)</f>
        <v>0</v>
      </c>
      <c r="AD117" s="14">
        <f t="shared" ref="AD117:AD122" si="126">+AA117+AC117</f>
        <v>0</v>
      </c>
      <c r="AE117" s="17">
        <v>0</v>
      </c>
      <c r="AG117" s="16"/>
      <c r="AH117" s="14">
        <f t="shared" ref="AH117:AH122" si="127">IF($H117=$H$134,$K117,0)</f>
        <v>0</v>
      </c>
      <c r="AI117" s="14">
        <f t="shared" ref="AI117:AI122" si="128">IF($H117=$H$134,$L117,0)</f>
        <v>0</v>
      </c>
      <c r="AJ117" s="14">
        <f t="shared" ref="AJ117:AJ122" si="129">+AG117+AI117</f>
        <v>0</v>
      </c>
      <c r="AK117" s="17">
        <v>0</v>
      </c>
      <c r="AM117" s="16">
        <f t="shared" ref="AM117:AO122" si="130">+U117+AA117+AG117</f>
        <v>0</v>
      </c>
      <c r="AN117" s="14">
        <f t="shared" si="130"/>
        <v>0</v>
      </c>
      <c r="AO117" s="14">
        <f t="shared" si="130"/>
        <v>0</v>
      </c>
      <c r="AP117" s="14">
        <f t="shared" ref="AP117:AP122" si="131">+AM117+AO117</f>
        <v>0</v>
      </c>
      <c r="AQ117" s="17">
        <f t="shared" ref="AQ117:AQ122" si="132">+Y117+AE117+AK117</f>
        <v>0</v>
      </c>
    </row>
    <row r="118" spans="2:43" ht="13.2" customHeight="1" x14ac:dyDescent="0.25">
      <c r="B118" s="39" t="s">
        <v>29</v>
      </c>
      <c r="C118" s="39" t="s">
        <v>29</v>
      </c>
      <c r="D118" s="39" t="s">
        <v>29</v>
      </c>
      <c r="E118" s="39" t="s">
        <v>29</v>
      </c>
      <c r="F118" s="39" t="s">
        <v>29</v>
      </c>
      <c r="G118" s="39" t="s">
        <v>29</v>
      </c>
      <c r="H118" s="39" t="s">
        <v>29</v>
      </c>
      <c r="I118" s="39" t="s">
        <v>29</v>
      </c>
      <c r="J118" s="20"/>
      <c r="K118" s="43">
        <v>0</v>
      </c>
      <c r="L118" s="43">
        <v>0</v>
      </c>
      <c r="M118" s="18">
        <f t="shared" si="117"/>
        <v>0</v>
      </c>
      <c r="N118" s="19" t="str">
        <f t="shared" si="118"/>
        <v>END</v>
      </c>
      <c r="P118" s="100" t="str">
        <f t="shared" si="119"/>
        <v>END</v>
      </c>
      <c r="Q118" s="63" t="s">
        <v>80</v>
      </c>
      <c r="R118" s="63" t="str">
        <f t="shared" si="120"/>
        <v>END</v>
      </c>
      <c r="S118" s="57" t="s">
        <v>80</v>
      </c>
      <c r="U118" s="20"/>
      <c r="V118" s="18">
        <f t="shared" si="121"/>
        <v>0</v>
      </c>
      <c r="W118" s="18">
        <f t="shared" si="122"/>
        <v>0</v>
      </c>
      <c r="X118" s="18">
        <f t="shared" si="123"/>
        <v>0</v>
      </c>
      <c r="Y118" s="21">
        <v>0</v>
      </c>
      <c r="AA118" s="20"/>
      <c r="AB118" s="18">
        <f t="shared" si="124"/>
        <v>0</v>
      </c>
      <c r="AC118" s="18">
        <f t="shared" si="125"/>
        <v>0</v>
      </c>
      <c r="AD118" s="18">
        <f t="shared" si="126"/>
        <v>0</v>
      </c>
      <c r="AE118" s="21">
        <v>0</v>
      </c>
      <c r="AG118" s="20"/>
      <c r="AH118" s="18">
        <f t="shared" si="127"/>
        <v>0</v>
      </c>
      <c r="AI118" s="18">
        <f t="shared" si="128"/>
        <v>0</v>
      </c>
      <c r="AJ118" s="18">
        <f t="shared" si="129"/>
        <v>0</v>
      </c>
      <c r="AK118" s="21">
        <v>0</v>
      </c>
      <c r="AM118" s="20">
        <f t="shared" si="130"/>
        <v>0</v>
      </c>
      <c r="AN118" s="18">
        <f t="shared" si="130"/>
        <v>0</v>
      </c>
      <c r="AO118" s="18">
        <f t="shared" si="130"/>
        <v>0</v>
      </c>
      <c r="AP118" s="18">
        <f t="shared" si="131"/>
        <v>0</v>
      </c>
      <c r="AQ118" s="21">
        <f t="shared" si="132"/>
        <v>0</v>
      </c>
    </row>
    <row r="119" spans="2:43" ht="13.2" customHeight="1" x14ac:dyDescent="0.25">
      <c r="B119" s="39" t="s">
        <v>29</v>
      </c>
      <c r="C119" s="39" t="s">
        <v>29</v>
      </c>
      <c r="D119" s="39" t="s">
        <v>29</v>
      </c>
      <c r="E119" s="39" t="s">
        <v>29</v>
      </c>
      <c r="F119" s="39" t="s">
        <v>29</v>
      </c>
      <c r="G119" s="39" t="s">
        <v>29</v>
      </c>
      <c r="H119" s="39" t="s">
        <v>29</v>
      </c>
      <c r="I119" s="39" t="s">
        <v>29</v>
      </c>
      <c r="J119" s="20"/>
      <c r="K119" s="43">
        <v>0</v>
      </c>
      <c r="L119" s="43">
        <v>0</v>
      </c>
      <c r="M119" s="18">
        <f>+J119+L119</f>
        <v>0</v>
      </c>
      <c r="N119" s="19" t="str">
        <f t="shared" si="118"/>
        <v>END</v>
      </c>
      <c r="P119" s="100" t="str">
        <f t="shared" si="119"/>
        <v>END</v>
      </c>
      <c r="Q119" s="63" t="s">
        <v>80</v>
      </c>
      <c r="R119" s="63" t="str">
        <f t="shared" si="120"/>
        <v>END</v>
      </c>
      <c r="S119" s="57" t="s">
        <v>80</v>
      </c>
      <c r="U119" s="20"/>
      <c r="V119" s="18">
        <f t="shared" si="121"/>
        <v>0</v>
      </c>
      <c r="W119" s="18">
        <f t="shared" si="122"/>
        <v>0</v>
      </c>
      <c r="X119" s="18">
        <f t="shared" si="123"/>
        <v>0</v>
      </c>
      <c r="Y119" s="21">
        <v>0</v>
      </c>
      <c r="AA119" s="20"/>
      <c r="AB119" s="18">
        <f t="shared" si="124"/>
        <v>0</v>
      </c>
      <c r="AC119" s="18">
        <f t="shared" si="125"/>
        <v>0</v>
      </c>
      <c r="AD119" s="18">
        <f t="shared" si="126"/>
        <v>0</v>
      </c>
      <c r="AE119" s="21">
        <v>0</v>
      </c>
      <c r="AG119" s="20"/>
      <c r="AH119" s="18">
        <f t="shared" si="127"/>
        <v>0</v>
      </c>
      <c r="AI119" s="18">
        <f t="shared" si="128"/>
        <v>0</v>
      </c>
      <c r="AJ119" s="18">
        <f t="shared" si="129"/>
        <v>0</v>
      </c>
      <c r="AK119" s="21">
        <v>0</v>
      </c>
      <c r="AM119" s="20">
        <f t="shared" ref="AM119:AO120" si="133">+U119+AA119+AG119</f>
        <v>0</v>
      </c>
      <c r="AN119" s="18">
        <f t="shared" si="133"/>
        <v>0</v>
      </c>
      <c r="AO119" s="18">
        <f t="shared" si="133"/>
        <v>0</v>
      </c>
      <c r="AP119" s="18">
        <f t="shared" si="131"/>
        <v>0</v>
      </c>
      <c r="AQ119" s="21">
        <f t="shared" si="132"/>
        <v>0</v>
      </c>
    </row>
    <row r="120" spans="2:43" ht="13.2" customHeight="1" x14ac:dyDescent="0.25">
      <c r="B120" s="39" t="s">
        <v>29</v>
      </c>
      <c r="C120" s="39" t="s">
        <v>29</v>
      </c>
      <c r="D120" s="39" t="s">
        <v>29</v>
      </c>
      <c r="E120" s="39" t="s">
        <v>29</v>
      </c>
      <c r="F120" s="39" t="s">
        <v>29</v>
      </c>
      <c r="G120" s="39" t="s">
        <v>29</v>
      </c>
      <c r="H120" s="39" t="s">
        <v>29</v>
      </c>
      <c r="I120" s="39" t="s">
        <v>29</v>
      </c>
      <c r="J120" s="20"/>
      <c r="K120" s="43">
        <v>0</v>
      </c>
      <c r="L120" s="43">
        <v>0</v>
      </c>
      <c r="M120" s="18">
        <f>+J120+L120</f>
        <v>0</v>
      </c>
      <c r="N120" s="19" t="str">
        <f t="shared" si="118"/>
        <v>END</v>
      </c>
      <c r="P120" s="100" t="str">
        <f t="shared" si="119"/>
        <v>END</v>
      </c>
      <c r="Q120" s="63" t="s">
        <v>80</v>
      </c>
      <c r="R120" s="63" t="str">
        <f t="shared" si="120"/>
        <v>END</v>
      </c>
      <c r="S120" s="57" t="s">
        <v>80</v>
      </c>
      <c r="U120" s="20"/>
      <c r="V120" s="18">
        <f t="shared" si="121"/>
        <v>0</v>
      </c>
      <c r="W120" s="18">
        <f t="shared" si="122"/>
        <v>0</v>
      </c>
      <c r="X120" s="18">
        <f t="shared" si="123"/>
        <v>0</v>
      </c>
      <c r="Y120" s="21">
        <v>0</v>
      </c>
      <c r="AA120" s="20"/>
      <c r="AB120" s="18">
        <f t="shared" si="124"/>
        <v>0</v>
      </c>
      <c r="AC120" s="18">
        <f t="shared" si="125"/>
        <v>0</v>
      </c>
      <c r="AD120" s="18">
        <f t="shared" si="126"/>
        <v>0</v>
      </c>
      <c r="AE120" s="21">
        <v>0</v>
      </c>
      <c r="AG120" s="20"/>
      <c r="AH120" s="18">
        <f t="shared" si="127"/>
        <v>0</v>
      </c>
      <c r="AI120" s="18">
        <f t="shared" si="128"/>
        <v>0</v>
      </c>
      <c r="AJ120" s="18">
        <f t="shared" si="129"/>
        <v>0</v>
      </c>
      <c r="AK120" s="21">
        <v>0</v>
      </c>
      <c r="AM120" s="20">
        <f t="shared" si="133"/>
        <v>0</v>
      </c>
      <c r="AN120" s="18">
        <f t="shared" si="133"/>
        <v>0</v>
      </c>
      <c r="AO120" s="18">
        <f t="shared" si="133"/>
        <v>0</v>
      </c>
      <c r="AP120" s="18">
        <f t="shared" si="131"/>
        <v>0</v>
      </c>
      <c r="AQ120" s="21">
        <f t="shared" si="132"/>
        <v>0</v>
      </c>
    </row>
    <row r="121" spans="2:43" ht="13.2" customHeight="1" x14ac:dyDescent="0.25">
      <c r="B121" s="39" t="s">
        <v>29</v>
      </c>
      <c r="C121" s="39" t="s">
        <v>29</v>
      </c>
      <c r="D121" s="39" t="s">
        <v>29</v>
      </c>
      <c r="E121" s="39" t="s">
        <v>29</v>
      </c>
      <c r="F121" s="39" t="s">
        <v>29</v>
      </c>
      <c r="G121" s="39" t="s">
        <v>29</v>
      </c>
      <c r="H121" s="39" t="s">
        <v>29</v>
      </c>
      <c r="I121" s="39" t="s">
        <v>29</v>
      </c>
      <c r="J121" s="20"/>
      <c r="K121" s="43">
        <v>0</v>
      </c>
      <c r="L121" s="43">
        <v>0</v>
      </c>
      <c r="M121" s="18">
        <f t="shared" si="117"/>
        <v>0</v>
      </c>
      <c r="N121" s="19" t="str">
        <f t="shared" si="118"/>
        <v>END</v>
      </c>
      <c r="P121" s="100" t="str">
        <f t="shared" si="119"/>
        <v>END</v>
      </c>
      <c r="Q121" s="63" t="s">
        <v>80</v>
      </c>
      <c r="R121" s="63" t="str">
        <f t="shared" si="120"/>
        <v>END</v>
      </c>
      <c r="S121" s="57" t="s">
        <v>80</v>
      </c>
      <c r="U121" s="20"/>
      <c r="V121" s="18">
        <f t="shared" si="121"/>
        <v>0</v>
      </c>
      <c r="W121" s="18">
        <f t="shared" si="122"/>
        <v>0</v>
      </c>
      <c r="X121" s="18">
        <f t="shared" si="123"/>
        <v>0</v>
      </c>
      <c r="Y121" s="21">
        <v>0</v>
      </c>
      <c r="AA121" s="20"/>
      <c r="AB121" s="18">
        <f t="shared" si="124"/>
        <v>0</v>
      </c>
      <c r="AC121" s="18">
        <f t="shared" si="125"/>
        <v>0</v>
      </c>
      <c r="AD121" s="18">
        <f t="shared" si="126"/>
        <v>0</v>
      </c>
      <c r="AE121" s="21">
        <v>0</v>
      </c>
      <c r="AG121" s="20"/>
      <c r="AH121" s="18">
        <f t="shared" si="127"/>
        <v>0</v>
      </c>
      <c r="AI121" s="18">
        <f t="shared" si="128"/>
        <v>0</v>
      </c>
      <c r="AJ121" s="18">
        <f t="shared" si="129"/>
        <v>0</v>
      </c>
      <c r="AK121" s="21">
        <v>0</v>
      </c>
      <c r="AM121" s="20">
        <f t="shared" si="130"/>
        <v>0</v>
      </c>
      <c r="AN121" s="18">
        <f t="shared" si="130"/>
        <v>0</v>
      </c>
      <c r="AO121" s="18">
        <f t="shared" si="130"/>
        <v>0</v>
      </c>
      <c r="AP121" s="18">
        <f t="shared" si="131"/>
        <v>0</v>
      </c>
      <c r="AQ121" s="21">
        <f t="shared" si="132"/>
        <v>0</v>
      </c>
    </row>
    <row r="122" spans="2:43" ht="13.2" customHeight="1" x14ac:dyDescent="0.25">
      <c r="B122" s="39" t="s">
        <v>29</v>
      </c>
      <c r="C122" s="39" t="s">
        <v>29</v>
      </c>
      <c r="D122" s="39" t="s">
        <v>29</v>
      </c>
      <c r="E122" s="39" t="s">
        <v>29</v>
      </c>
      <c r="F122" s="39" t="s">
        <v>29</v>
      </c>
      <c r="G122" s="39" t="s">
        <v>29</v>
      </c>
      <c r="H122" s="39" t="s">
        <v>29</v>
      </c>
      <c r="I122" s="39" t="s">
        <v>29</v>
      </c>
      <c r="J122" s="24"/>
      <c r="K122" s="43">
        <v>0</v>
      </c>
      <c r="L122" s="43">
        <v>0</v>
      </c>
      <c r="M122" s="22">
        <f t="shared" si="117"/>
        <v>0</v>
      </c>
      <c r="N122" s="23" t="str">
        <f t="shared" si="118"/>
        <v>END</v>
      </c>
      <c r="P122" s="101" t="str">
        <f t="shared" si="119"/>
        <v>END</v>
      </c>
      <c r="Q122" s="66" t="s">
        <v>80</v>
      </c>
      <c r="R122" s="66" t="str">
        <f t="shared" si="120"/>
        <v>END</v>
      </c>
      <c r="S122" s="58" t="s">
        <v>80</v>
      </c>
      <c r="U122" s="24"/>
      <c r="V122" s="22">
        <f t="shared" si="121"/>
        <v>0</v>
      </c>
      <c r="W122" s="22">
        <f t="shared" si="122"/>
        <v>0</v>
      </c>
      <c r="X122" s="22">
        <f t="shared" si="123"/>
        <v>0</v>
      </c>
      <c r="Y122" s="25">
        <v>0</v>
      </c>
      <c r="AA122" s="24"/>
      <c r="AB122" s="22">
        <f t="shared" si="124"/>
        <v>0</v>
      </c>
      <c r="AC122" s="22">
        <f t="shared" si="125"/>
        <v>0</v>
      </c>
      <c r="AD122" s="22">
        <f t="shared" si="126"/>
        <v>0</v>
      </c>
      <c r="AE122" s="25">
        <v>0</v>
      </c>
      <c r="AG122" s="24"/>
      <c r="AH122" s="22">
        <f t="shared" si="127"/>
        <v>0</v>
      </c>
      <c r="AI122" s="22">
        <f t="shared" si="128"/>
        <v>0</v>
      </c>
      <c r="AJ122" s="22">
        <f t="shared" si="129"/>
        <v>0</v>
      </c>
      <c r="AK122" s="25">
        <v>0</v>
      </c>
      <c r="AM122" s="24">
        <f t="shared" si="130"/>
        <v>0</v>
      </c>
      <c r="AN122" s="22">
        <f t="shared" si="130"/>
        <v>0</v>
      </c>
      <c r="AO122" s="22">
        <f t="shared" si="130"/>
        <v>0</v>
      </c>
      <c r="AP122" s="22">
        <f t="shared" si="131"/>
        <v>0</v>
      </c>
      <c r="AQ122" s="25">
        <f t="shared" si="132"/>
        <v>0</v>
      </c>
    </row>
    <row r="123" spans="2:43" ht="13.2" customHeight="1" thickBot="1" x14ac:dyDescent="0.3">
      <c r="I123" s="26" t="s">
        <v>22</v>
      </c>
      <c r="J123" s="27">
        <f>SUM(J117:J122)</f>
        <v>0</v>
      </c>
      <c r="K123" s="28">
        <f>SUM(K117:K122)</f>
        <v>0</v>
      </c>
      <c r="L123" s="28">
        <f>SUM(L117:L122)</f>
        <v>0</v>
      </c>
      <c r="M123" s="29">
        <f>SUM(M117:M122)</f>
        <v>0</v>
      </c>
      <c r="N123" s="2"/>
      <c r="P123" s="98"/>
      <c r="Q123" s="2"/>
      <c r="R123" s="59" t="str">
        <f>IF(AND(K123=0,L123=0),"END",IF(AND(K123&gt;0,L123&lt;0),(-L123/K123),0))</f>
        <v>END</v>
      </c>
      <c r="S123" s="2"/>
      <c r="U123" s="68">
        <f>SUM(U117:U122)</f>
        <v>0</v>
      </c>
      <c r="V123" s="69">
        <f>SUM(V117:V122)</f>
        <v>0</v>
      </c>
      <c r="W123" s="69">
        <f>SUM(W117:W122)</f>
        <v>0</v>
      </c>
      <c r="X123" s="69">
        <f>SUM(X117:X122)</f>
        <v>0</v>
      </c>
      <c r="Y123" s="67">
        <f>SUM(Y117:Y122)</f>
        <v>0</v>
      </c>
      <c r="AA123" s="68">
        <f>SUM(AA117:AA122)</f>
        <v>0</v>
      </c>
      <c r="AB123" s="69">
        <f>SUM(AB117:AB122)</f>
        <v>0</v>
      </c>
      <c r="AC123" s="69">
        <f>SUM(AC117:AC122)</f>
        <v>0</v>
      </c>
      <c r="AD123" s="69">
        <f>SUM(AD117:AD122)</f>
        <v>0</v>
      </c>
      <c r="AE123" s="67">
        <f>SUM(AE117:AE122)</f>
        <v>0</v>
      </c>
      <c r="AG123" s="68">
        <f>SUM(AG117:AG122)</f>
        <v>0</v>
      </c>
      <c r="AH123" s="69">
        <f>SUM(AH117:AH122)</f>
        <v>0</v>
      </c>
      <c r="AI123" s="69">
        <f>SUM(AI117:AI122)</f>
        <v>0</v>
      </c>
      <c r="AJ123" s="69">
        <f>SUM(AJ117:AJ122)</f>
        <v>0</v>
      </c>
      <c r="AK123" s="67">
        <f>SUM(AK117:AK122)</f>
        <v>0</v>
      </c>
      <c r="AM123" s="27">
        <f>SUM(AM117:AM122)</f>
        <v>0</v>
      </c>
      <c r="AN123" s="28">
        <f>SUM(AN117:AN122)</f>
        <v>0</v>
      </c>
      <c r="AO123" s="28">
        <f>SUM(AO117:AO122)</f>
        <v>0</v>
      </c>
      <c r="AP123" s="28">
        <f>SUM(AP117:AP122)</f>
        <v>0</v>
      </c>
      <c r="AQ123" s="29">
        <f>SUM(AQ117:AQ122)</f>
        <v>0</v>
      </c>
    </row>
    <row r="124" spans="2:43" ht="13.2" customHeight="1" thickTop="1" x14ac:dyDescent="0.25">
      <c r="P124" s="102"/>
      <c r="Q124" s="30"/>
      <c r="R124" s="30"/>
      <c r="S124" s="30"/>
    </row>
    <row r="125" spans="2:43" ht="13.2" customHeight="1" x14ac:dyDescent="0.25">
      <c r="I125" s="31" t="s">
        <v>90</v>
      </c>
      <c r="J125" s="16">
        <f>+J88+J101+J114</f>
        <v>0</v>
      </c>
      <c r="K125" s="14">
        <f>+K88+K101+K114</f>
        <v>0</v>
      </c>
      <c r="L125" s="14">
        <f>+L88+L101+L114</f>
        <v>0</v>
      </c>
      <c r="M125" s="17">
        <f>+M88+M101+M114</f>
        <v>0</v>
      </c>
      <c r="R125" s="15">
        <f>IF(AND(K125&gt;0,L125&lt;0),(-L125/K125),0)</f>
        <v>0</v>
      </c>
      <c r="S125" s="30"/>
      <c r="U125" s="16">
        <f>+U88+U101+U114</f>
        <v>0</v>
      </c>
      <c r="V125" s="14">
        <f>+V88+V101+V114</f>
        <v>0</v>
      </c>
      <c r="W125" s="14">
        <f>+W88+W101+W114</f>
        <v>0</v>
      </c>
      <c r="X125" s="14">
        <f>+X88+X101+X114</f>
        <v>0</v>
      </c>
      <c r="Y125" s="17">
        <f>+Y88+Y101+Y114</f>
        <v>0</v>
      </c>
      <c r="AA125" s="16">
        <f>+AA88+AA101+AA114</f>
        <v>0</v>
      </c>
      <c r="AB125" s="14">
        <f>+AB88+AB101+AB114</f>
        <v>0</v>
      </c>
      <c r="AC125" s="14">
        <f>+AC88+AC101+AC114</f>
        <v>0</v>
      </c>
      <c r="AD125" s="14">
        <f>+AD88+AD101+AD114</f>
        <v>0</v>
      </c>
      <c r="AE125" s="17">
        <f>+AE88+AE101+AE114</f>
        <v>0</v>
      </c>
      <c r="AG125" s="16">
        <f>+AG88+AG101+AG114</f>
        <v>0</v>
      </c>
      <c r="AH125" s="14">
        <f>+AH88+AH101+AH114</f>
        <v>0</v>
      </c>
      <c r="AI125" s="14">
        <f>+AI88+AI101+AI114</f>
        <v>0</v>
      </c>
      <c r="AJ125" s="14">
        <f>+AJ88+AJ101+AJ114</f>
        <v>0</v>
      </c>
      <c r="AK125" s="17">
        <f>+AK88+AK101+AK114</f>
        <v>0</v>
      </c>
      <c r="AM125" s="16">
        <f>+AM88+AM101+AM114</f>
        <v>0</v>
      </c>
      <c r="AN125" s="14">
        <f>+AN88+AN101+AN114</f>
        <v>0</v>
      </c>
      <c r="AO125" s="14">
        <f>+AO88+AO101+AO114</f>
        <v>0</v>
      </c>
      <c r="AP125" s="14">
        <f>+AP88+AP101+AP114</f>
        <v>0</v>
      </c>
      <c r="AQ125" s="17">
        <f>+AQ88+AQ101+AQ114</f>
        <v>0</v>
      </c>
    </row>
    <row r="126" spans="2:43" ht="13.2" customHeight="1" x14ac:dyDescent="0.25">
      <c r="I126" s="31" t="s">
        <v>6</v>
      </c>
      <c r="J126" s="24">
        <f>+J123</f>
        <v>0</v>
      </c>
      <c r="K126" s="22">
        <f>+K123</f>
        <v>0</v>
      </c>
      <c r="L126" s="22">
        <f>+L123</f>
        <v>0</v>
      </c>
      <c r="M126" s="25">
        <f>+M123</f>
        <v>0</v>
      </c>
      <c r="R126" s="23">
        <f>IF(AND(K126&gt;0,L126&lt;0),(-L126/K126),0)</f>
        <v>0</v>
      </c>
      <c r="S126" s="30"/>
      <c r="U126" s="24">
        <f>+U123</f>
        <v>0</v>
      </c>
      <c r="V126" s="22">
        <f>+V123</f>
        <v>0</v>
      </c>
      <c r="W126" s="22">
        <f>+W123</f>
        <v>0</v>
      </c>
      <c r="X126" s="22">
        <f>+X123</f>
        <v>0</v>
      </c>
      <c r="Y126" s="25">
        <f>+Y123</f>
        <v>0</v>
      </c>
      <c r="AA126" s="24">
        <f>+AA123</f>
        <v>0</v>
      </c>
      <c r="AB126" s="22">
        <f>+AB123</f>
        <v>0</v>
      </c>
      <c r="AC126" s="22">
        <f>+AC123</f>
        <v>0</v>
      </c>
      <c r="AD126" s="22">
        <f>+AD123</f>
        <v>0</v>
      </c>
      <c r="AE126" s="25">
        <f>+AE123</f>
        <v>0</v>
      </c>
      <c r="AG126" s="24">
        <f>+AG123</f>
        <v>0</v>
      </c>
      <c r="AH126" s="22">
        <f>+AH123</f>
        <v>0</v>
      </c>
      <c r="AI126" s="22">
        <f>+AI123</f>
        <v>0</v>
      </c>
      <c r="AJ126" s="22">
        <f>+AJ123</f>
        <v>0</v>
      </c>
      <c r="AK126" s="25">
        <f>+AK123</f>
        <v>0</v>
      </c>
      <c r="AM126" s="24">
        <f>+AM123</f>
        <v>0</v>
      </c>
      <c r="AN126" s="22">
        <f>+AN123</f>
        <v>0</v>
      </c>
      <c r="AO126" s="22">
        <f>+AO123</f>
        <v>0</v>
      </c>
      <c r="AP126" s="22">
        <f>+AP123</f>
        <v>0</v>
      </c>
      <c r="AQ126" s="25">
        <f>+AQ123</f>
        <v>0</v>
      </c>
    </row>
    <row r="127" spans="2:43" s="33" customFormat="1" ht="13.2" customHeight="1" thickBot="1" x14ac:dyDescent="0.3">
      <c r="B127" s="32"/>
      <c r="C127" s="32"/>
      <c r="D127" s="32"/>
      <c r="E127" s="32"/>
      <c r="F127" s="32"/>
      <c r="G127" s="32"/>
      <c r="H127" s="32"/>
      <c r="I127" s="50" t="s">
        <v>7</v>
      </c>
      <c r="J127" s="52">
        <f>SUM(J125:J126)</f>
        <v>0</v>
      </c>
      <c r="K127" s="53">
        <f>SUM(K125:K126)</f>
        <v>0</v>
      </c>
      <c r="L127" s="53">
        <f>SUM(L125:L126)</f>
        <v>0</v>
      </c>
      <c r="M127" s="54">
        <f>SUM(M125:M126)</f>
        <v>0</v>
      </c>
      <c r="N127" s="51"/>
      <c r="P127" s="77"/>
      <c r="Q127" s="12"/>
      <c r="R127" s="60">
        <f>IF(AND(K127&gt;0,L127&lt;0),(-L127/K127),0)</f>
        <v>0</v>
      </c>
      <c r="S127" s="30"/>
      <c r="U127" s="52">
        <f>SUM(U125:U126)</f>
        <v>0</v>
      </c>
      <c r="V127" s="53">
        <f>SUM(V125:V126)</f>
        <v>0</v>
      </c>
      <c r="W127" s="53">
        <f>SUM(W125:W126)</f>
        <v>0</v>
      </c>
      <c r="X127" s="53">
        <f>SUM(X125:X126)</f>
        <v>0</v>
      </c>
      <c r="Y127" s="54">
        <f>SUM(Y125:Y126)</f>
        <v>0</v>
      </c>
      <c r="AA127" s="52">
        <f>SUM(AA125:AA126)</f>
        <v>0</v>
      </c>
      <c r="AB127" s="53">
        <f>SUM(AB125:AB126)</f>
        <v>0</v>
      </c>
      <c r="AC127" s="53">
        <f>SUM(AC125:AC126)</f>
        <v>0</v>
      </c>
      <c r="AD127" s="53">
        <f>SUM(AD125:AD126)</f>
        <v>0</v>
      </c>
      <c r="AE127" s="54">
        <f>SUM(AE125:AE126)</f>
        <v>0</v>
      </c>
      <c r="AG127" s="52">
        <f>SUM(AG125:AG126)</f>
        <v>0</v>
      </c>
      <c r="AH127" s="53">
        <f>SUM(AH125:AH126)</f>
        <v>0</v>
      </c>
      <c r="AI127" s="53">
        <f>SUM(AI125:AI126)</f>
        <v>0</v>
      </c>
      <c r="AJ127" s="53">
        <f>SUM(AJ125:AJ126)</f>
        <v>0</v>
      </c>
      <c r="AK127" s="54">
        <f>SUM(AK125:AK126)</f>
        <v>0</v>
      </c>
      <c r="AM127" s="52">
        <f>SUM(AM125:AM126)</f>
        <v>0</v>
      </c>
      <c r="AN127" s="53">
        <f>SUM(AN125:AN126)</f>
        <v>0</v>
      </c>
      <c r="AO127" s="53">
        <f>SUM(AO125:AO126)</f>
        <v>0</v>
      </c>
      <c r="AP127" s="53">
        <f>SUM(AP125:AP126)</f>
        <v>0</v>
      </c>
      <c r="AQ127" s="54">
        <f>SUM(AQ125:AQ126)</f>
        <v>0</v>
      </c>
    </row>
    <row r="128" spans="2:43" ht="13.2" customHeight="1" thickTop="1" x14ac:dyDescent="0.25">
      <c r="S128" s="30"/>
    </row>
    <row r="129" spans="2:41" ht="13.2" customHeight="1" x14ac:dyDescent="0.25">
      <c r="B129" s="153" t="s">
        <v>10</v>
      </c>
      <c r="C129" s="154"/>
      <c r="D129" s="154"/>
      <c r="E129" s="154"/>
      <c r="F129" s="154"/>
      <c r="G129" s="154"/>
      <c r="H129" s="154"/>
      <c r="I129" s="155"/>
    </row>
    <row r="130" spans="2:41" s="35" customFormat="1" ht="40.049999999999997" customHeight="1" x14ac:dyDescent="0.3">
      <c r="B130" s="34" t="s">
        <v>53</v>
      </c>
      <c r="C130" s="140" t="s">
        <v>181</v>
      </c>
      <c r="D130" s="34" t="s">
        <v>8</v>
      </c>
      <c r="E130" s="34" t="s">
        <v>182</v>
      </c>
      <c r="F130" s="34" t="s">
        <v>26</v>
      </c>
      <c r="G130" s="34" t="s">
        <v>27</v>
      </c>
      <c r="H130" s="34" t="s">
        <v>25</v>
      </c>
      <c r="I130" s="34" t="s">
        <v>52</v>
      </c>
      <c r="J130" s="156" t="s">
        <v>31</v>
      </c>
      <c r="K130" s="156"/>
      <c r="L130" s="156"/>
      <c r="M130" s="156"/>
      <c r="N130" s="156"/>
      <c r="P130" s="36"/>
      <c r="Q130" s="36"/>
      <c r="R130" s="36"/>
      <c r="S130" s="36"/>
    </row>
    <row r="131" spans="2:41" ht="27" customHeight="1" x14ac:dyDescent="0.25">
      <c r="B131" s="37" t="s">
        <v>29</v>
      </c>
      <c r="C131" s="37" t="s">
        <v>29</v>
      </c>
      <c r="D131" s="38" t="s">
        <v>29</v>
      </c>
      <c r="E131" s="38" t="s">
        <v>29</v>
      </c>
      <c r="F131" s="38" t="s">
        <v>29</v>
      </c>
      <c r="G131" s="38" t="s">
        <v>29</v>
      </c>
      <c r="H131" s="38" t="s">
        <v>29</v>
      </c>
      <c r="I131" s="37" t="s">
        <v>29</v>
      </c>
      <c r="J131" s="163" t="s">
        <v>75</v>
      </c>
      <c r="K131" s="164"/>
      <c r="L131" s="164"/>
      <c r="M131" s="165"/>
      <c r="N131" s="15" t="s">
        <v>86</v>
      </c>
      <c r="R131" s="36"/>
      <c r="S131" s="36"/>
      <c r="U131" s="35"/>
      <c r="V131" s="35"/>
      <c r="W131" s="35"/>
      <c r="AA131" s="35"/>
      <c r="AB131" s="35"/>
      <c r="AC131" s="35"/>
      <c r="AG131" s="35"/>
      <c r="AH131" s="35"/>
      <c r="AI131" s="35"/>
      <c r="AM131" s="35"/>
      <c r="AN131" s="35"/>
      <c r="AO131" s="35"/>
    </row>
    <row r="132" spans="2:41" ht="13.2" customHeight="1" x14ac:dyDescent="0.25">
      <c r="B132" s="48" t="s">
        <v>54</v>
      </c>
      <c r="C132" s="46" t="s">
        <v>30</v>
      </c>
      <c r="D132" s="48" t="s">
        <v>18</v>
      </c>
      <c r="E132" s="48" t="s">
        <v>184</v>
      </c>
      <c r="F132" s="48" t="s">
        <v>17</v>
      </c>
      <c r="G132" s="48" t="s">
        <v>13</v>
      </c>
      <c r="H132" s="48" t="s">
        <v>19</v>
      </c>
      <c r="I132" s="48" t="s">
        <v>119</v>
      </c>
      <c r="J132" s="149" t="s">
        <v>87</v>
      </c>
      <c r="K132" s="151"/>
      <c r="L132" s="151"/>
      <c r="M132" s="152"/>
      <c r="N132" s="19" t="s">
        <v>88</v>
      </c>
      <c r="R132" s="36"/>
      <c r="S132" s="36"/>
      <c r="U132" s="35"/>
      <c r="V132" s="35"/>
      <c r="W132" s="35"/>
      <c r="AA132" s="35"/>
      <c r="AB132" s="35"/>
      <c r="AC132" s="35"/>
      <c r="AG132" s="35"/>
      <c r="AH132" s="35"/>
      <c r="AI132" s="35"/>
      <c r="AM132" s="35"/>
      <c r="AN132" s="35"/>
      <c r="AO132" s="35"/>
    </row>
    <row r="133" spans="2:41" ht="13.2" customHeight="1" x14ac:dyDescent="0.25">
      <c r="B133" s="48" t="s">
        <v>55</v>
      </c>
      <c r="C133" s="46" t="s">
        <v>30</v>
      </c>
      <c r="D133" s="48" t="s">
        <v>11</v>
      </c>
      <c r="E133" s="48" t="s">
        <v>185</v>
      </c>
      <c r="F133" s="48" t="s">
        <v>33</v>
      </c>
      <c r="G133" s="48" t="s">
        <v>50</v>
      </c>
      <c r="H133" s="48" t="s">
        <v>20</v>
      </c>
      <c r="I133" s="48" t="s">
        <v>120</v>
      </c>
      <c r="J133" s="149" t="s">
        <v>72</v>
      </c>
      <c r="K133" s="151"/>
      <c r="L133" s="151"/>
      <c r="M133" s="152"/>
      <c r="N133" s="19" t="s">
        <v>73</v>
      </c>
      <c r="R133" s="36"/>
      <c r="S133" s="36"/>
      <c r="U133" s="35"/>
      <c r="V133" s="35"/>
      <c r="W133" s="35"/>
      <c r="AA133" s="35"/>
      <c r="AB133" s="35"/>
      <c r="AC133" s="35"/>
      <c r="AG133" s="35"/>
      <c r="AH133" s="35"/>
      <c r="AI133" s="35"/>
      <c r="AM133" s="35"/>
      <c r="AN133" s="35"/>
      <c r="AO133" s="35"/>
    </row>
    <row r="134" spans="2:41" ht="13.2" customHeight="1" x14ac:dyDescent="0.25">
      <c r="B134" s="48" t="s">
        <v>56</v>
      </c>
      <c r="C134" s="46" t="s">
        <v>30</v>
      </c>
      <c r="D134" s="48" t="s">
        <v>35</v>
      </c>
      <c r="E134" s="48" t="s">
        <v>186</v>
      </c>
      <c r="F134" s="48" t="s">
        <v>34</v>
      </c>
      <c r="G134" s="48" t="s">
        <v>48</v>
      </c>
      <c r="H134" s="48" t="s">
        <v>21</v>
      </c>
      <c r="I134" s="48" t="s">
        <v>121</v>
      </c>
      <c r="J134" s="149" t="s">
        <v>84</v>
      </c>
      <c r="K134" s="150"/>
      <c r="L134" s="150"/>
      <c r="M134" s="150"/>
      <c r="N134" s="19" t="s">
        <v>85</v>
      </c>
      <c r="R134" s="36"/>
      <c r="S134" s="36"/>
      <c r="U134" s="35"/>
      <c r="V134" s="35"/>
      <c r="W134" s="35"/>
      <c r="AA134" s="35"/>
      <c r="AB134" s="35"/>
      <c r="AC134" s="35"/>
      <c r="AG134" s="35"/>
      <c r="AH134" s="35"/>
      <c r="AI134" s="35"/>
      <c r="AM134" s="35"/>
      <c r="AN134" s="35"/>
      <c r="AO134" s="35"/>
    </row>
    <row r="135" spans="2:41" ht="13.2" customHeight="1" x14ac:dyDescent="0.25">
      <c r="B135" s="48" t="s">
        <v>47</v>
      </c>
      <c r="C135" s="46" t="s">
        <v>30</v>
      </c>
      <c r="D135" s="48" t="s">
        <v>15</v>
      </c>
      <c r="E135" s="48" t="s">
        <v>187</v>
      </c>
      <c r="F135" s="46" t="s">
        <v>30</v>
      </c>
      <c r="G135" s="48" t="s">
        <v>12</v>
      </c>
      <c r="H135" s="48"/>
      <c r="I135" s="48" t="s">
        <v>122</v>
      </c>
      <c r="J135" s="149" t="s">
        <v>71</v>
      </c>
      <c r="K135" s="151"/>
      <c r="L135" s="151"/>
      <c r="M135" s="152"/>
      <c r="N135" s="19" t="s">
        <v>74</v>
      </c>
      <c r="R135" s="36"/>
      <c r="S135" s="36"/>
      <c r="U135" s="35"/>
      <c r="V135" s="35"/>
      <c r="W135" s="35"/>
      <c r="AA135" s="35"/>
      <c r="AB135" s="35"/>
      <c r="AC135" s="35"/>
      <c r="AG135" s="35"/>
      <c r="AH135" s="35"/>
      <c r="AI135" s="35"/>
      <c r="AM135" s="35"/>
      <c r="AN135" s="35"/>
      <c r="AO135" s="35"/>
    </row>
    <row r="136" spans="2:41" ht="13.2" customHeight="1" x14ac:dyDescent="0.25">
      <c r="B136" s="48" t="s">
        <v>45</v>
      </c>
      <c r="C136" s="46" t="s">
        <v>30</v>
      </c>
      <c r="D136" s="48" t="s">
        <v>125</v>
      </c>
      <c r="E136" s="48" t="s">
        <v>188</v>
      </c>
      <c r="F136" s="46" t="s">
        <v>30</v>
      </c>
      <c r="G136" s="48" t="s">
        <v>36</v>
      </c>
      <c r="H136" s="103" t="s">
        <v>29</v>
      </c>
      <c r="I136" s="48" t="s">
        <v>123</v>
      </c>
      <c r="J136" s="149" t="s">
        <v>76</v>
      </c>
      <c r="K136" s="151"/>
      <c r="L136" s="151"/>
      <c r="M136" s="152"/>
      <c r="N136" s="19" t="s">
        <v>77</v>
      </c>
      <c r="R136" s="36"/>
      <c r="S136" s="36"/>
      <c r="U136" s="35"/>
      <c r="V136" s="35"/>
      <c r="W136" s="35"/>
      <c r="AA136" s="35"/>
      <c r="AB136" s="35"/>
      <c r="AC136" s="35"/>
      <c r="AG136" s="35"/>
      <c r="AH136" s="35"/>
      <c r="AI136" s="35"/>
      <c r="AM136" s="35"/>
      <c r="AN136" s="35"/>
      <c r="AO136" s="35"/>
    </row>
    <row r="137" spans="2:41" ht="13.2" customHeight="1" x14ac:dyDescent="0.25">
      <c r="B137" s="48" t="s">
        <v>46</v>
      </c>
      <c r="C137" s="46" t="s">
        <v>30</v>
      </c>
      <c r="D137" s="48" t="s">
        <v>14</v>
      </c>
      <c r="E137" s="48" t="s">
        <v>189</v>
      </c>
      <c r="F137" s="46" t="s">
        <v>30</v>
      </c>
      <c r="G137" s="48" t="s">
        <v>16</v>
      </c>
      <c r="H137" s="48" t="s">
        <v>21</v>
      </c>
      <c r="I137" s="48" t="s">
        <v>124</v>
      </c>
      <c r="J137" s="149" t="s">
        <v>78</v>
      </c>
      <c r="K137" s="151"/>
      <c r="L137" s="151"/>
      <c r="M137" s="152"/>
      <c r="N137" s="19" t="s">
        <v>79</v>
      </c>
      <c r="R137" s="36"/>
      <c r="S137" s="36"/>
      <c r="U137" s="35"/>
      <c r="V137" s="35"/>
      <c r="W137" s="35"/>
      <c r="AA137" s="35"/>
      <c r="AB137" s="35"/>
      <c r="AC137" s="35"/>
      <c r="AG137" s="35"/>
      <c r="AH137" s="35"/>
      <c r="AI137" s="35"/>
      <c r="AM137" s="35"/>
      <c r="AN137" s="35"/>
      <c r="AO137" s="35"/>
    </row>
    <row r="138" spans="2:41" ht="13.2" customHeight="1" x14ac:dyDescent="0.25">
      <c r="B138" s="46" t="s">
        <v>30</v>
      </c>
      <c r="C138" s="46" t="s">
        <v>30</v>
      </c>
      <c r="D138" s="48" t="s">
        <v>57</v>
      </c>
      <c r="E138" s="48" t="s">
        <v>190</v>
      </c>
      <c r="F138" s="46" t="s">
        <v>30</v>
      </c>
      <c r="G138" s="48" t="s">
        <v>49</v>
      </c>
      <c r="H138" s="48"/>
      <c r="I138" s="48" t="s">
        <v>195</v>
      </c>
      <c r="J138" s="149" t="s">
        <v>81</v>
      </c>
      <c r="K138" s="151"/>
      <c r="L138" s="151"/>
      <c r="M138" s="152"/>
      <c r="N138" s="19" t="s">
        <v>82</v>
      </c>
      <c r="R138" s="36"/>
      <c r="S138" s="36"/>
      <c r="U138" s="35"/>
      <c r="V138" s="35"/>
      <c r="W138" s="35"/>
      <c r="AA138" s="35"/>
      <c r="AB138" s="35"/>
      <c r="AC138" s="35"/>
      <c r="AG138" s="35"/>
      <c r="AH138" s="35"/>
      <c r="AI138" s="35"/>
      <c r="AM138" s="35"/>
      <c r="AN138" s="35"/>
      <c r="AO138" s="35"/>
    </row>
    <row r="139" spans="2:41" ht="13.2" customHeight="1" x14ac:dyDescent="0.25">
      <c r="B139" s="46" t="s">
        <v>30</v>
      </c>
      <c r="C139" s="46" t="s">
        <v>30</v>
      </c>
      <c r="D139" s="48" t="s">
        <v>183</v>
      </c>
      <c r="E139" s="48" t="s">
        <v>191</v>
      </c>
      <c r="F139" s="46" t="s">
        <v>30</v>
      </c>
      <c r="G139" s="48" t="s">
        <v>28</v>
      </c>
      <c r="H139" s="48" t="s">
        <v>51</v>
      </c>
      <c r="I139" s="48" t="s">
        <v>196</v>
      </c>
      <c r="J139" s="149"/>
      <c r="K139" s="151"/>
      <c r="L139" s="151"/>
      <c r="M139" s="152"/>
      <c r="N139" s="19" t="s">
        <v>83</v>
      </c>
      <c r="R139" s="36"/>
      <c r="S139" s="36"/>
      <c r="U139" s="35"/>
      <c r="V139" s="35"/>
      <c r="W139" s="35"/>
      <c r="AA139" s="35"/>
      <c r="AB139" s="35"/>
      <c r="AC139" s="35"/>
      <c r="AG139" s="35"/>
      <c r="AH139" s="35"/>
      <c r="AI139" s="35"/>
      <c r="AM139" s="35"/>
      <c r="AN139" s="35"/>
      <c r="AO139" s="35"/>
    </row>
    <row r="140" spans="2:41" ht="13.2" customHeight="1" x14ac:dyDescent="0.25">
      <c r="B140" s="46" t="s">
        <v>30</v>
      </c>
      <c r="C140" s="46" t="s">
        <v>30</v>
      </c>
      <c r="D140" s="46" t="s">
        <v>30</v>
      </c>
      <c r="E140" s="48" t="s">
        <v>192</v>
      </c>
      <c r="F140" s="46" t="s">
        <v>30</v>
      </c>
      <c r="G140" s="48" t="s">
        <v>9</v>
      </c>
      <c r="H140" s="48" t="s">
        <v>51</v>
      </c>
      <c r="I140" s="48" t="s">
        <v>197</v>
      </c>
      <c r="J140" s="146"/>
      <c r="K140" s="147"/>
      <c r="L140" s="147"/>
      <c r="M140" s="148"/>
      <c r="N140" s="23" t="s">
        <v>80</v>
      </c>
    </row>
    <row r="141" spans="2:41" ht="13.2" customHeight="1" x14ac:dyDescent="0.25">
      <c r="B141" s="46" t="s">
        <v>30</v>
      </c>
      <c r="C141" s="46" t="s">
        <v>30</v>
      </c>
      <c r="D141" s="46" t="s">
        <v>30</v>
      </c>
      <c r="E141" s="48" t="s">
        <v>193</v>
      </c>
      <c r="F141" s="46" t="s">
        <v>30</v>
      </c>
      <c r="G141" s="46" t="s">
        <v>30</v>
      </c>
      <c r="H141" s="48" t="s">
        <v>51</v>
      </c>
      <c r="I141" s="48" t="s">
        <v>198</v>
      </c>
    </row>
    <row r="142" spans="2:41" ht="13.2" customHeight="1" x14ac:dyDescent="0.25">
      <c r="B142" s="46" t="s">
        <v>30</v>
      </c>
      <c r="C142" s="46" t="s">
        <v>30</v>
      </c>
      <c r="D142" s="46" t="s">
        <v>30</v>
      </c>
      <c r="E142" s="48" t="s">
        <v>194</v>
      </c>
      <c r="F142" s="46" t="s">
        <v>30</v>
      </c>
      <c r="G142" s="46" t="s">
        <v>30</v>
      </c>
      <c r="H142" s="48" t="s">
        <v>51</v>
      </c>
      <c r="I142" s="48" t="s">
        <v>199</v>
      </c>
    </row>
    <row r="143" spans="2:41" ht="13.2" customHeight="1" x14ac:dyDescent="0.25">
      <c r="B143" s="46" t="s">
        <v>30</v>
      </c>
      <c r="C143" s="46" t="s">
        <v>30</v>
      </c>
      <c r="D143" s="46" t="s">
        <v>30</v>
      </c>
      <c r="E143" s="46" t="s">
        <v>30</v>
      </c>
      <c r="F143" s="46" t="s">
        <v>30</v>
      </c>
      <c r="G143" s="46" t="s">
        <v>30</v>
      </c>
      <c r="H143" s="48" t="s">
        <v>51</v>
      </c>
      <c r="I143" s="48" t="s">
        <v>200</v>
      </c>
    </row>
    <row r="144" spans="2:41" ht="13.2" customHeight="1" x14ac:dyDescent="0.25">
      <c r="B144" s="46" t="s">
        <v>30</v>
      </c>
      <c r="C144" s="46" t="s">
        <v>30</v>
      </c>
      <c r="D144" s="46" t="s">
        <v>30</v>
      </c>
      <c r="E144" s="46" t="s">
        <v>30</v>
      </c>
      <c r="F144" s="46" t="s">
        <v>30</v>
      </c>
      <c r="G144" s="46" t="s">
        <v>30</v>
      </c>
      <c r="H144" s="48" t="s">
        <v>51</v>
      </c>
      <c r="I144" s="48" t="s">
        <v>201</v>
      </c>
    </row>
    <row r="145" spans="2:19" ht="13.2" customHeight="1" x14ac:dyDescent="0.25">
      <c r="B145" s="46" t="s">
        <v>30</v>
      </c>
      <c r="C145" s="46" t="s">
        <v>30</v>
      </c>
      <c r="D145" s="46" t="s">
        <v>30</v>
      </c>
      <c r="E145" s="46" t="s">
        <v>30</v>
      </c>
      <c r="F145" s="46" t="s">
        <v>30</v>
      </c>
      <c r="G145" s="46" t="s">
        <v>30</v>
      </c>
      <c r="H145" s="48" t="s">
        <v>51</v>
      </c>
      <c r="I145" s="46" t="s">
        <v>58</v>
      </c>
    </row>
    <row r="146" spans="2:19" ht="13.2" customHeight="1" x14ac:dyDescent="0.25">
      <c r="B146" s="46" t="s">
        <v>30</v>
      </c>
      <c r="C146" s="46" t="s">
        <v>30</v>
      </c>
      <c r="D146" s="46" t="s">
        <v>30</v>
      </c>
      <c r="E146" s="46" t="s">
        <v>30</v>
      </c>
      <c r="F146" s="46" t="s">
        <v>30</v>
      </c>
      <c r="G146" s="46" t="s">
        <v>30</v>
      </c>
      <c r="H146" s="48" t="s">
        <v>51</v>
      </c>
      <c r="I146" s="46" t="s">
        <v>59</v>
      </c>
      <c r="N146" s="2"/>
      <c r="P146" s="98"/>
      <c r="Q146" s="2"/>
      <c r="R146" s="2"/>
      <c r="S146" s="2"/>
    </row>
    <row r="147" spans="2:19" ht="13.2" customHeight="1" x14ac:dyDescent="0.25">
      <c r="B147" s="46" t="s">
        <v>30</v>
      </c>
      <c r="C147" s="46" t="s">
        <v>30</v>
      </c>
      <c r="D147" s="46" t="s">
        <v>30</v>
      </c>
      <c r="E147" s="46" t="s">
        <v>30</v>
      </c>
      <c r="F147" s="46" t="s">
        <v>30</v>
      </c>
      <c r="G147" s="46" t="s">
        <v>30</v>
      </c>
      <c r="H147" s="48" t="s">
        <v>51</v>
      </c>
      <c r="I147" s="46" t="s">
        <v>60</v>
      </c>
      <c r="N147" s="2"/>
      <c r="P147" s="98"/>
      <c r="Q147" s="2"/>
      <c r="R147" s="2"/>
      <c r="S147" s="2"/>
    </row>
    <row r="148" spans="2:19" ht="13.2" customHeight="1" x14ac:dyDescent="0.25">
      <c r="B148" s="46" t="s">
        <v>30</v>
      </c>
      <c r="C148" s="46" t="s">
        <v>30</v>
      </c>
      <c r="D148" s="46" t="s">
        <v>30</v>
      </c>
      <c r="E148" s="46" t="s">
        <v>30</v>
      </c>
      <c r="F148" s="46" t="s">
        <v>30</v>
      </c>
      <c r="G148" s="46" t="s">
        <v>30</v>
      </c>
      <c r="H148" s="48" t="s">
        <v>51</v>
      </c>
      <c r="I148" s="46" t="s">
        <v>61</v>
      </c>
      <c r="N148" s="2"/>
      <c r="P148" s="98"/>
      <c r="Q148" s="2"/>
      <c r="R148" s="2"/>
      <c r="S148" s="2"/>
    </row>
    <row r="149" spans="2:19" ht="13.2" customHeight="1" x14ac:dyDescent="0.25">
      <c r="B149" s="46" t="s">
        <v>30</v>
      </c>
      <c r="C149" s="46" t="s">
        <v>30</v>
      </c>
      <c r="D149" s="46" t="s">
        <v>30</v>
      </c>
      <c r="E149" s="46" t="s">
        <v>30</v>
      </c>
      <c r="F149" s="46" t="s">
        <v>30</v>
      </c>
      <c r="G149" s="46" t="s">
        <v>30</v>
      </c>
      <c r="H149" s="48" t="s">
        <v>51</v>
      </c>
      <c r="I149" s="46" t="s">
        <v>62</v>
      </c>
      <c r="N149" s="2"/>
      <c r="P149" s="98"/>
      <c r="Q149" s="2"/>
      <c r="R149" s="2"/>
      <c r="S149" s="2"/>
    </row>
    <row r="150" spans="2:19" ht="13.2" customHeight="1" x14ac:dyDescent="0.25">
      <c r="B150" s="46" t="s">
        <v>30</v>
      </c>
      <c r="C150" s="46" t="s">
        <v>30</v>
      </c>
      <c r="D150" s="46" t="s">
        <v>30</v>
      </c>
      <c r="E150" s="46" t="s">
        <v>30</v>
      </c>
      <c r="F150" s="46" t="s">
        <v>30</v>
      </c>
      <c r="G150" s="46" t="s">
        <v>30</v>
      </c>
      <c r="H150" s="48" t="s">
        <v>51</v>
      </c>
      <c r="I150" s="46" t="s">
        <v>63</v>
      </c>
      <c r="N150" s="2"/>
      <c r="P150" s="98"/>
      <c r="Q150" s="2"/>
      <c r="R150" s="2"/>
      <c r="S150" s="2"/>
    </row>
    <row r="151" spans="2:19" ht="13.2" customHeight="1" x14ac:dyDescent="0.25">
      <c r="B151" s="46" t="s">
        <v>30</v>
      </c>
      <c r="C151" s="46" t="s">
        <v>30</v>
      </c>
      <c r="D151" s="46" t="s">
        <v>30</v>
      </c>
      <c r="E151" s="46" t="s">
        <v>30</v>
      </c>
      <c r="F151" s="46" t="s">
        <v>30</v>
      </c>
      <c r="G151" s="46" t="s">
        <v>30</v>
      </c>
      <c r="H151" s="48" t="s">
        <v>51</v>
      </c>
      <c r="I151" s="46" t="s">
        <v>64</v>
      </c>
      <c r="N151" s="2"/>
      <c r="P151" s="98"/>
      <c r="Q151" s="2"/>
      <c r="R151" s="2"/>
      <c r="S151" s="2"/>
    </row>
    <row r="152" spans="2:19" ht="13.2" customHeight="1" x14ac:dyDescent="0.25">
      <c r="B152" s="46" t="s">
        <v>30</v>
      </c>
      <c r="C152" s="46" t="s">
        <v>30</v>
      </c>
      <c r="D152" s="46" t="s">
        <v>30</v>
      </c>
      <c r="E152" s="46" t="s">
        <v>30</v>
      </c>
      <c r="F152" s="46" t="s">
        <v>30</v>
      </c>
      <c r="G152" s="46" t="s">
        <v>30</v>
      </c>
      <c r="H152" s="48" t="s">
        <v>51</v>
      </c>
      <c r="I152" s="46" t="s">
        <v>65</v>
      </c>
      <c r="N152" s="2"/>
      <c r="P152" s="98"/>
      <c r="Q152" s="2"/>
      <c r="R152" s="2"/>
      <c r="S152" s="2"/>
    </row>
    <row r="153" spans="2:19" ht="13.2" customHeight="1" x14ac:dyDescent="0.25">
      <c r="B153" s="46" t="s">
        <v>30</v>
      </c>
      <c r="C153" s="46" t="s">
        <v>30</v>
      </c>
      <c r="D153" s="46" t="s">
        <v>30</v>
      </c>
      <c r="E153" s="46" t="s">
        <v>30</v>
      </c>
      <c r="F153" s="46" t="s">
        <v>30</v>
      </c>
      <c r="G153" s="46" t="s">
        <v>30</v>
      </c>
      <c r="H153" s="48" t="s">
        <v>51</v>
      </c>
      <c r="I153" s="46" t="s">
        <v>66</v>
      </c>
      <c r="N153" s="2"/>
      <c r="P153" s="98"/>
      <c r="Q153" s="2"/>
      <c r="R153" s="2"/>
      <c r="S153" s="2"/>
    </row>
    <row r="154" spans="2:19" ht="13.2" customHeight="1" x14ac:dyDescent="0.25">
      <c r="B154" s="46" t="s">
        <v>30</v>
      </c>
      <c r="C154" s="46" t="s">
        <v>30</v>
      </c>
      <c r="D154" s="46" t="s">
        <v>30</v>
      </c>
      <c r="E154" s="46" t="s">
        <v>30</v>
      </c>
      <c r="F154" s="46" t="s">
        <v>30</v>
      </c>
      <c r="G154" s="46" t="s">
        <v>30</v>
      </c>
      <c r="H154" s="48" t="s">
        <v>51</v>
      </c>
      <c r="I154" s="46" t="s">
        <v>67</v>
      </c>
      <c r="N154" s="2"/>
      <c r="P154" s="98"/>
      <c r="Q154" s="2"/>
      <c r="R154" s="2"/>
      <c r="S154" s="2"/>
    </row>
    <row r="155" spans="2:19" ht="13.2" customHeight="1" x14ac:dyDescent="0.25">
      <c r="B155" s="46" t="s">
        <v>30</v>
      </c>
      <c r="C155" s="46" t="s">
        <v>30</v>
      </c>
      <c r="D155" s="46" t="s">
        <v>30</v>
      </c>
      <c r="E155" s="46" t="s">
        <v>30</v>
      </c>
      <c r="F155" s="46" t="s">
        <v>30</v>
      </c>
      <c r="G155" s="46" t="s">
        <v>30</v>
      </c>
      <c r="H155" s="48" t="s">
        <v>51</v>
      </c>
      <c r="I155" s="46" t="s">
        <v>68</v>
      </c>
      <c r="N155" s="2"/>
      <c r="P155" s="98"/>
      <c r="Q155" s="2"/>
      <c r="R155" s="2"/>
      <c r="S155" s="2"/>
    </row>
    <row r="156" spans="2:19" ht="13.2" customHeight="1" x14ac:dyDescent="0.25">
      <c r="B156" s="47" t="s">
        <v>30</v>
      </c>
      <c r="C156" s="47" t="s">
        <v>30</v>
      </c>
      <c r="D156" s="47" t="s">
        <v>30</v>
      </c>
      <c r="E156" s="47" t="s">
        <v>30</v>
      </c>
      <c r="F156" s="47" t="s">
        <v>30</v>
      </c>
      <c r="G156" s="47" t="s">
        <v>30</v>
      </c>
      <c r="H156" s="49" t="s">
        <v>51</v>
      </c>
      <c r="I156" s="47" t="s">
        <v>69</v>
      </c>
      <c r="N156" s="2"/>
      <c r="P156" s="98"/>
      <c r="Q156" s="2"/>
      <c r="R156" s="2"/>
      <c r="S156" s="2"/>
    </row>
  </sheetData>
  <sheetProtection algorithmName="SHA-512" hashValue="xP6Ixp0Qen3ziLiHoHQQvYvVVjfm0wjEfdKJ3UURGx+BEH9Tpn/0s/oOxHqksUs7b9r7wGqC5rkII0zOKpizVA==" saltValue="OMcgWXIMnx2MVt4vEOWJxw==" spinCount="100000" sheet="1" objects="1" scenarios="1"/>
  <mergeCells count="25">
    <mergeCell ref="AM10:AQ10"/>
    <mergeCell ref="J139:M139"/>
    <mergeCell ref="U10:Y10"/>
    <mergeCell ref="AA10:AE10"/>
    <mergeCell ref="AG10:AK10"/>
    <mergeCell ref="J137:M137"/>
    <mergeCell ref="J138:M138"/>
    <mergeCell ref="J131:M131"/>
    <mergeCell ref="J135:M135"/>
    <mergeCell ref="J136:M136"/>
    <mergeCell ref="J133:M133"/>
    <mergeCell ref="L2:L5"/>
    <mergeCell ref="J140:M140"/>
    <mergeCell ref="J134:M134"/>
    <mergeCell ref="J132:M132"/>
    <mergeCell ref="B129:I129"/>
    <mergeCell ref="J130:N130"/>
    <mergeCell ref="B12:I12"/>
    <mergeCell ref="B90:I90"/>
    <mergeCell ref="B103:I103"/>
    <mergeCell ref="B116:I116"/>
    <mergeCell ref="B2:H2"/>
    <mergeCell ref="B3:H3"/>
    <mergeCell ref="B4:H4"/>
    <mergeCell ref="B5:H5"/>
  </mergeCells>
  <conditionalFormatting sqref="B13">
    <cfRule type="expression" dxfId="1187" priority="2200">
      <formula>AND(OR(B13="Select",B13="Spare"),OR(OR($J13&gt;0,$J13&lt;0),OR(OR($L13&gt;0,$L13&lt;0))))</formula>
    </cfRule>
  </conditionalFormatting>
  <conditionalFormatting sqref="C13:G13">
    <cfRule type="expression" dxfId="1186" priority="2199">
      <formula>AND(OR(C13="Select",C13="Spare"),OR(OR($J13&gt;0,$J13&lt;0),OR(OR($L13&gt;0,$L13&lt;0))))</formula>
    </cfRule>
  </conditionalFormatting>
  <conditionalFormatting sqref="I13">
    <cfRule type="expression" dxfId="1185" priority="2198">
      <formula>AND(OR(I13="Select",I13="Spare"),OR(OR($J13&gt;0,$J13&lt;0),OR(OR($L13&gt;0,$L13&lt;0))))</formula>
    </cfRule>
  </conditionalFormatting>
  <conditionalFormatting sqref="H13">
    <cfRule type="expression" dxfId="1184" priority="2158">
      <formula>AND(OR(H13="Select",H13="Spare"),OR(OR($J13&gt;0,$J13&lt;0),OR(OR($L13&gt;0,$L13&lt;0))))</formula>
    </cfRule>
  </conditionalFormatting>
  <conditionalFormatting sqref="R133:R1048576 R1:R6 R123:R124 R128:R131 R75:R87 R11:R55 R102:R103 R89:R90 R115:R116 R8:R9">
    <cfRule type="cellIs" dxfId="1183" priority="2832" operator="equal">
      <formula>$N$140</formula>
    </cfRule>
    <cfRule type="cellIs" dxfId="1182" priority="2833" operator="equal">
      <formula>$N$139</formula>
    </cfRule>
  </conditionalFormatting>
  <conditionalFormatting sqref="R123 R75:R87 R13:R55">
    <cfRule type="cellIs" dxfId="1181" priority="3128" operator="equal">
      <formula>$N$138</formula>
    </cfRule>
    <cfRule type="cellIs" dxfId="1180" priority="3129" operator="equal">
      <formula>$N$137</formula>
    </cfRule>
    <cfRule type="cellIs" dxfId="1179" priority="3130" operator="equal">
      <formula>$N$136</formula>
    </cfRule>
    <cfRule type="cellIs" dxfId="1178" priority="3131" operator="equal">
      <formula>$N$135</formula>
    </cfRule>
    <cfRule type="cellIs" dxfId="1177" priority="3132" operator="equal">
      <formula>$N$131</formula>
    </cfRule>
  </conditionalFormatting>
  <conditionalFormatting sqref="N133 N135:N1048576 N121:N131 N9:N55 N6 N102:N103 N75:N90 N115:N118 N1 L2">
    <cfRule type="cellIs" dxfId="1176" priority="3218" operator="equal">
      <formula>$N$140</formula>
    </cfRule>
    <cfRule type="cellIs" dxfId="1175" priority="3219" operator="equal">
      <formula>$N$139</formula>
    </cfRule>
    <cfRule type="cellIs" dxfId="1174" priority="3220" operator="equal">
      <formula>$N$138</formula>
    </cfRule>
    <cfRule type="cellIs" dxfId="1173" priority="3221" operator="equal">
      <formula>$N$137</formula>
    </cfRule>
    <cfRule type="cellIs" dxfId="1172" priority="3222" operator="equal">
      <formula>$N$136</formula>
    </cfRule>
    <cfRule type="cellIs" dxfId="1171" priority="3223" operator="equal">
      <formula>$N$135</formula>
    </cfRule>
    <cfRule type="cellIs" dxfId="1170" priority="3224" operator="equal">
      <formula>$N$133</formula>
    </cfRule>
    <cfRule type="cellIs" dxfId="1169" priority="3225" operator="equal">
      <formula>$N$131</formula>
    </cfRule>
  </conditionalFormatting>
  <conditionalFormatting sqref="N134">
    <cfRule type="cellIs" dxfId="1168" priority="2044" operator="equal">
      <formula>$N$140</formula>
    </cfRule>
    <cfRule type="cellIs" dxfId="1167" priority="2045" operator="equal">
      <formula>$N$139</formula>
    </cfRule>
    <cfRule type="cellIs" dxfId="1166" priority="2046" operator="equal">
      <formula>$N$138</formula>
    </cfRule>
    <cfRule type="cellIs" dxfId="1165" priority="2047" operator="equal">
      <formula>$N$137</formula>
    </cfRule>
    <cfRule type="cellIs" dxfId="1164" priority="2048" operator="equal">
      <formula>$N$136</formula>
    </cfRule>
    <cfRule type="cellIs" dxfId="1163" priority="2049" operator="equal">
      <formula>$N$135</formula>
    </cfRule>
    <cfRule type="cellIs" dxfId="1162" priority="2050" operator="equal">
      <formula>$N$133</formula>
    </cfRule>
    <cfRule type="cellIs" dxfId="1161" priority="2051" operator="equal">
      <formula>$N$131</formula>
    </cfRule>
  </conditionalFormatting>
  <conditionalFormatting sqref="N133:N1048576 N121:N131 N9:N55 N6 N102:N103 N75:N90 N115:N118 N1 L2">
    <cfRule type="cellIs" dxfId="1160" priority="2043" operator="equal">
      <formula>$N$134</formula>
    </cfRule>
  </conditionalFormatting>
  <conditionalFormatting sqref="R132">
    <cfRule type="cellIs" dxfId="1159" priority="2033" operator="equal">
      <formula>$N$140</formula>
    </cfRule>
    <cfRule type="cellIs" dxfId="1158" priority="2034" operator="equal">
      <formula>$N$139</formula>
    </cfRule>
  </conditionalFormatting>
  <conditionalFormatting sqref="N132">
    <cfRule type="cellIs" dxfId="1157" priority="2035" operator="equal">
      <formula>$N$140</formula>
    </cfRule>
    <cfRule type="cellIs" dxfId="1156" priority="2036" operator="equal">
      <formula>$N$139</formula>
    </cfRule>
    <cfRule type="cellIs" dxfId="1155" priority="2037" operator="equal">
      <formula>$N$138</formula>
    </cfRule>
    <cfRule type="cellIs" dxfId="1154" priority="2038" operator="equal">
      <formula>$N$137</formula>
    </cfRule>
    <cfRule type="cellIs" dxfId="1153" priority="2039" operator="equal">
      <formula>$N$136</formula>
    </cfRule>
    <cfRule type="cellIs" dxfId="1152" priority="2040" operator="equal">
      <formula>$N$135</formula>
    </cfRule>
    <cfRule type="cellIs" dxfId="1151" priority="2041" operator="equal">
      <formula>$N$133</formula>
    </cfRule>
    <cfRule type="cellIs" dxfId="1150" priority="2042" operator="equal">
      <formula>$N$131</formula>
    </cfRule>
  </conditionalFormatting>
  <conditionalFormatting sqref="N132">
    <cfRule type="cellIs" dxfId="1149" priority="2032" operator="equal">
      <formula>$N$134</formula>
    </cfRule>
  </conditionalFormatting>
  <conditionalFormatting sqref="N121:N1048576 N9:N55 N6 N102:N103 N75:N90 N115:N118 N1 L2">
    <cfRule type="cellIs" dxfId="1148" priority="3296" operator="equal">
      <formula>$N$132</formula>
    </cfRule>
  </conditionalFormatting>
  <conditionalFormatting sqref="N119">
    <cfRule type="cellIs" dxfId="1147" priority="2021" operator="equal">
      <formula>$N$140</formula>
    </cfRule>
    <cfRule type="cellIs" dxfId="1146" priority="2022" operator="equal">
      <formula>$N$139</formula>
    </cfRule>
    <cfRule type="cellIs" dxfId="1145" priority="2023" operator="equal">
      <formula>$N$138</formula>
    </cfRule>
    <cfRule type="cellIs" dxfId="1144" priority="2024" operator="equal">
      <formula>$N$137</formula>
    </cfRule>
    <cfRule type="cellIs" dxfId="1143" priority="2025" operator="equal">
      <formula>$N$136</formula>
    </cfRule>
    <cfRule type="cellIs" dxfId="1142" priority="2026" operator="equal">
      <formula>$N$135</formula>
    </cfRule>
    <cfRule type="cellIs" dxfId="1141" priority="2027" operator="equal">
      <formula>$N$133</formula>
    </cfRule>
    <cfRule type="cellIs" dxfId="1140" priority="2028" operator="equal">
      <formula>$N$131</formula>
    </cfRule>
  </conditionalFormatting>
  <conditionalFormatting sqref="N119">
    <cfRule type="cellIs" dxfId="1139" priority="2009" operator="equal">
      <formula>$N$134</formula>
    </cfRule>
  </conditionalFormatting>
  <conditionalFormatting sqref="N119">
    <cfRule type="cellIs" dxfId="1138" priority="2029" operator="equal">
      <formula>$N$132</formula>
    </cfRule>
  </conditionalFormatting>
  <conditionalFormatting sqref="N120">
    <cfRule type="cellIs" dxfId="1137" priority="2000" operator="equal">
      <formula>$N$140</formula>
    </cfRule>
    <cfRule type="cellIs" dxfId="1136" priority="2001" operator="equal">
      <formula>$N$139</formula>
    </cfRule>
    <cfRule type="cellIs" dxfId="1135" priority="2002" operator="equal">
      <formula>$N$138</formula>
    </cfRule>
    <cfRule type="cellIs" dxfId="1134" priority="2003" operator="equal">
      <formula>$N$137</formula>
    </cfRule>
    <cfRule type="cellIs" dxfId="1133" priority="2004" operator="equal">
      <formula>$N$136</formula>
    </cfRule>
    <cfRule type="cellIs" dxfId="1132" priority="2005" operator="equal">
      <formula>$N$135</formula>
    </cfRule>
    <cfRule type="cellIs" dxfId="1131" priority="2006" operator="equal">
      <formula>$N$133</formula>
    </cfRule>
    <cfRule type="cellIs" dxfId="1130" priority="2007" operator="equal">
      <formula>$N$131</formula>
    </cfRule>
  </conditionalFormatting>
  <conditionalFormatting sqref="N120">
    <cfRule type="cellIs" dxfId="1129" priority="1988" operator="equal">
      <formula>$N$134</formula>
    </cfRule>
  </conditionalFormatting>
  <conditionalFormatting sqref="N120">
    <cfRule type="cellIs" dxfId="1128" priority="2008" operator="equal">
      <formula>$N$132</formula>
    </cfRule>
  </conditionalFormatting>
  <conditionalFormatting sqref="R56:R74">
    <cfRule type="cellIs" dxfId="1127" priority="1951" operator="equal">
      <formula>$N$140</formula>
    </cfRule>
    <cfRule type="cellIs" dxfId="1126" priority="1952" operator="equal">
      <formula>$N$139</formula>
    </cfRule>
  </conditionalFormatting>
  <conditionalFormatting sqref="R56:R74">
    <cfRule type="cellIs" dxfId="1125" priority="1953" operator="equal">
      <formula>$N$138</formula>
    </cfRule>
    <cfRule type="cellIs" dxfId="1124" priority="1954" operator="equal">
      <formula>$N$137</formula>
    </cfRule>
    <cfRule type="cellIs" dxfId="1123" priority="1955" operator="equal">
      <formula>$N$136</formula>
    </cfRule>
    <cfRule type="cellIs" dxfId="1122" priority="1956" operator="equal">
      <formula>$N$135</formula>
    </cfRule>
    <cfRule type="cellIs" dxfId="1121" priority="1957" operator="equal">
      <formula>$N$131</formula>
    </cfRule>
  </conditionalFormatting>
  <conditionalFormatting sqref="N56:N74">
    <cfRule type="cellIs" dxfId="1120" priority="1958" operator="equal">
      <formula>$N$140</formula>
    </cfRule>
    <cfRule type="cellIs" dxfId="1119" priority="1959" operator="equal">
      <formula>$N$139</formula>
    </cfRule>
    <cfRule type="cellIs" dxfId="1118" priority="1960" operator="equal">
      <formula>$N$138</formula>
    </cfRule>
    <cfRule type="cellIs" dxfId="1117" priority="1961" operator="equal">
      <formula>$N$137</formula>
    </cfRule>
    <cfRule type="cellIs" dxfId="1116" priority="1962" operator="equal">
      <formula>$N$136</formula>
    </cfRule>
    <cfRule type="cellIs" dxfId="1115" priority="1963" operator="equal">
      <formula>$N$135</formula>
    </cfRule>
    <cfRule type="cellIs" dxfId="1114" priority="1964" operator="equal">
      <formula>$N$133</formula>
    </cfRule>
    <cfRule type="cellIs" dxfId="1113" priority="1965" operator="equal">
      <formula>$N$131</formula>
    </cfRule>
  </conditionalFormatting>
  <conditionalFormatting sqref="N56:N74">
    <cfRule type="cellIs" dxfId="1112" priority="1946" operator="equal">
      <formula>$N$134</formula>
    </cfRule>
  </conditionalFormatting>
  <conditionalFormatting sqref="N56:N74">
    <cfRule type="cellIs" dxfId="1111" priority="1966" operator="equal">
      <formula>$N$132</formula>
    </cfRule>
  </conditionalFormatting>
  <conditionalFormatting sqref="R125">
    <cfRule type="cellIs" dxfId="1110" priority="1939" operator="equal">
      <formula>$N$140</formula>
    </cfRule>
    <cfRule type="cellIs" dxfId="1109" priority="1940" operator="equal">
      <formula>$N$139</formula>
    </cfRule>
  </conditionalFormatting>
  <conditionalFormatting sqref="R125">
    <cfRule type="cellIs" dxfId="1108" priority="1941" operator="equal">
      <formula>$N$138</formula>
    </cfRule>
    <cfRule type="cellIs" dxfId="1107" priority="1942" operator="equal">
      <formula>$N$137</formula>
    </cfRule>
    <cfRule type="cellIs" dxfId="1106" priority="1943" operator="equal">
      <formula>$N$136</formula>
    </cfRule>
    <cfRule type="cellIs" dxfId="1105" priority="1944" operator="equal">
      <formula>$N$135</formula>
    </cfRule>
    <cfRule type="cellIs" dxfId="1104" priority="1945" operator="equal">
      <formula>$N$131</formula>
    </cfRule>
  </conditionalFormatting>
  <conditionalFormatting sqref="N101">
    <cfRule type="cellIs" dxfId="1103" priority="1918" operator="equal">
      <formula>$N$140</formula>
    </cfRule>
    <cfRule type="cellIs" dxfId="1102" priority="1919" operator="equal">
      <formula>$N$139</formula>
    </cfRule>
    <cfRule type="cellIs" dxfId="1101" priority="1920" operator="equal">
      <formula>$N$138</formula>
    </cfRule>
    <cfRule type="cellIs" dxfId="1100" priority="1921" operator="equal">
      <formula>$N$137</formula>
    </cfRule>
    <cfRule type="cellIs" dxfId="1099" priority="1922" operator="equal">
      <formula>$N$136</formula>
    </cfRule>
    <cfRule type="cellIs" dxfId="1098" priority="1923" operator="equal">
      <formula>$N$135</formula>
    </cfRule>
    <cfRule type="cellIs" dxfId="1097" priority="1924" operator="equal">
      <formula>$N$133</formula>
    </cfRule>
    <cfRule type="cellIs" dxfId="1096" priority="1925" operator="equal">
      <formula>$N$131</formula>
    </cfRule>
  </conditionalFormatting>
  <conditionalFormatting sqref="N101">
    <cfRule type="cellIs" dxfId="1095" priority="1907" operator="equal">
      <formula>$N$134</formula>
    </cfRule>
  </conditionalFormatting>
  <conditionalFormatting sqref="N101">
    <cfRule type="cellIs" dxfId="1094" priority="1926" operator="equal">
      <formula>$N$132</formula>
    </cfRule>
  </conditionalFormatting>
  <conditionalFormatting sqref="N91">
    <cfRule type="cellIs" dxfId="1093" priority="1769" operator="equal">
      <formula>$N$140</formula>
    </cfRule>
    <cfRule type="cellIs" dxfId="1092" priority="1770" operator="equal">
      <formula>$N$139</formula>
    </cfRule>
    <cfRule type="cellIs" dxfId="1091" priority="1771" operator="equal">
      <formula>$N$138</formula>
    </cfRule>
    <cfRule type="cellIs" dxfId="1090" priority="1772" operator="equal">
      <formula>$N$137</formula>
    </cfRule>
    <cfRule type="cellIs" dxfId="1089" priority="1773" operator="equal">
      <formula>$N$136</formula>
    </cfRule>
    <cfRule type="cellIs" dxfId="1088" priority="1774" operator="equal">
      <formula>$N$135</formula>
    </cfRule>
    <cfRule type="cellIs" dxfId="1087" priority="1775" operator="equal">
      <formula>$N$133</formula>
    </cfRule>
    <cfRule type="cellIs" dxfId="1086" priority="1776" operator="equal">
      <formula>$N$131</formula>
    </cfRule>
  </conditionalFormatting>
  <conditionalFormatting sqref="N91">
    <cfRule type="cellIs" dxfId="1085" priority="1761" operator="equal">
      <formula>$N$134</formula>
    </cfRule>
  </conditionalFormatting>
  <conditionalFormatting sqref="N91">
    <cfRule type="cellIs" dxfId="1084" priority="1777" operator="equal">
      <formula>$N$132</formula>
    </cfRule>
  </conditionalFormatting>
  <conditionalFormatting sqref="N92:N99">
    <cfRule type="cellIs" dxfId="1083" priority="1752" operator="equal">
      <formula>$N$140</formula>
    </cfRule>
    <cfRule type="cellIs" dxfId="1082" priority="1753" operator="equal">
      <formula>$N$139</formula>
    </cfRule>
    <cfRule type="cellIs" dxfId="1081" priority="1754" operator="equal">
      <formula>$N$138</formula>
    </cfRule>
    <cfRule type="cellIs" dxfId="1080" priority="1755" operator="equal">
      <formula>$N$137</formula>
    </cfRule>
    <cfRule type="cellIs" dxfId="1079" priority="1756" operator="equal">
      <formula>$N$136</formula>
    </cfRule>
    <cfRule type="cellIs" dxfId="1078" priority="1757" operator="equal">
      <formula>$N$135</formula>
    </cfRule>
    <cfRule type="cellIs" dxfId="1077" priority="1758" operator="equal">
      <formula>$N$133</formula>
    </cfRule>
    <cfRule type="cellIs" dxfId="1076" priority="1759" operator="equal">
      <formula>$N$131</formula>
    </cfRule>
  </conditionalFormatting>
  <conditionalFormatting sqref="N92:N99">
    <cfRule type="cellIs" dxfId="1075" priority="1744" operator="equal">
      <formula>$N$134</formula>
    </cfRule>
  </conditionalFormatting>
  <conditionalFormatting sqref="N92:N99">
    <cfRule type="cellIs" dxfId="1074" priority="1760" operator="equal">
      <formula>$N$132</formula>
    </cfRule>
  </conditionalFormatting>
  <conditionalFormatting sqref="N100">
    <cfRule type="cellIs" dxfId="1073" priority="1735" operator="equal">
      <formula>$N$140</formula>
    </cfRule>
    <cfRule type="cellIs" dxfId="1072" priority="1736" operator="equal">
      <formula>$N$139</formula>
    </cfRule>
    <cfRule type="cellIs" dxfId="1071" priority="1737" operator="equal">
      <formula>$N$138</formula>
    </cfRule>
    <cfRule type="cellIs" dxfId="1070" priority="1738" operator="equal">
      <formula>$N$137</formula>
    </cfRule>
    <cfRule type="cellIs" dxfId="1069" priority="1739" operator="equal">
      <formula>$N$136</formula>
    </cfRule>
    <cfRule type="cellIs" dxfId="1068" priority="1740" operator="equal">
      <formula>$N$135</formula>
    </cfRule>
    <cfRule type="cellIs" dxfId="1067" priority="1741" operator="equal">
      <formula>$N$133</formula>
    </cfRule>
    <cfRule type="cellIs" dxfId="1066" priority="1742" operator="equal">
      <formula>$N$131</formula>
    </cfRule>
  </conditionalFormatting>
  <conditionalFormatting sqref="N100">
    <cfRule type="cellIs" dxfId="1065" priority="1727" operator="equal">
      <formula>$N$134</formula>
    </cfRule>
  </conditionalFormatting>
  <conditionalFormatting sqref="N100">
    <cfRule type="cellIs" dxfId="1064" priority="1743" operator="equal">
      <formula>$N$132</formula>
    </cfRule>
  </conditionalFormatting>
  <conditionalFormatting sqref="N114">
    <cfRule type="cellIs" dxfId="1063" priority="1713" operator="equal">
      <formula>$N$140</formula>
    </cfRule>
    <cfRule type="cellIs" dxfId="1062" priority="1714" operator="equal">
      <formula>$N$139</formula>
    </cfRule>
    <cfRule type="cellIs" dxfId="1061" priority="1715" operator="equal">
      <formula>$N$138</formula>
    </cfRule>
    <cfRule type="cellIs" dxfId="1060" priority="1716" operator="equal">
      <formula>$N$137</formula>
    </cfRule>
    <cfRule type="cellIs" dxfId="1059" priority="1717" operator="equal">
      <formula>$N$136</formula>
    </cfRule>
    <cfRule type="cellIs" dxfId="1058" priority="1718" operator="equal">
      <formula>$N$135</formula>
    </cfRule>
    <cfRule type="cellIs" dxfId="1057" priority="1719" operator="equal">
      <formula>$N$133</formula>
    </cfRule>
    <cfRule type="cellIs" dxfId="1056" priority="1720" operator="equal">
      <formula>$N$131</formula>
    </cfRule>
  </conditionalFormatting>
  <conditionalFormatting sqref="N114">
    <cfRule type="cellIs" dxfId="1055" priority="1710" operator="equal">
      <formula>$N$134</formula>
    </cfRule>
  </conditionalFormatting>
  <conditionalFormatting sqref="N114">
    <cfRule type="cellIs" dxfId="1054" priority="1721" operator="equal">
      <formula>$N$132</formula>
    </cfRule>
  </conditionalFormatting>
  <conditionalFormatting sqref="N104">
    <cfRule type="cellIs" dxfId="1053" priority="1696" operator="equal">
      <formula>$N$140</formula>
    </cfRule>
    <cfRule type="cellIs" dxfId="1052" priority="1697" operator="equal">
      <formula>$N$139</formula>
    </cfRule>
    <cfRule type="cellIs" dxfId="1051" priority="1698" operator="equal">
      <formula>$N$138</formula>
    </cfRule>
    <cfRule type="cellIs" dxfId="1050" priority="1699" operator="equal">
      <formula>$N$137</formula>
    </cfRule>
    <cfRule type="cellIs" dxfId="1049" priority="1700" operator="equal">
      <formula>$N$136</formula>
    </cfRule>
    <cfRule type="cellIs" dxfId="1048" priority="1701" operator="equal">
      <formula>$N$135</formula>
    </cfRule>
    <cfRule type="cellIs" dxfId="1047" priority="1702" operator="equal">
      <formula>$N$133</formula>
    </cfRule>
    <cfRule type="cellIs" dxfId="1046" priority="1703" operator="equal">
      <formula>$N$131</formula>
    </cfRule>
  </conditionalFormatting>
  <conditionalFormatting sqref="N104">
    <cfRule type="cellIs" dxfId="1045" priority="1688" operator="equal">
      <formula>$N$134</formula>
    </cfRule>
  </conditionalFormatting>
  <conditionalFormatting sqref="N104">
    <cfRule type="cellIs" dxfId="1044" priority="1704" operator="equal">
      <formula>$N$132</formula>
    </cfRule>
  </conditionalFormatting>
  <conditionalFormatting sqref="N105:N113">
    <cfRule type="cellIs" dxfId="1043" priority="1644" operator="equal">
      <formula>$N$140</formula>
    </cfRule>
    <cfRule type="cellIs" dxfId="1042" priority="1645" operator="equal">
      <formula>$N$139</formula>
    </cfRule>
    <cfRule type="cellIs" dxfId="1041" priority="1646" operator="equal">
      <formula>$N$138</formula>
    </cfRule>
    <cfRule type="cellIs" dxfId="1040" priority="1647" operator="equal">
      <formula>$N$137</formula>
    </cfRule>
    <cfRule type="cellIs" dxfId="1039" priority="1648" operator="equal">
      <formula>$N$136</formula>
    </cfRule>
    <cfRule type="cellIs" dxfId="1038" priority="1649" operator="equal">
      <formula>$N$135</formula>
    </cfRule>
    <cfRule type="cellIs" dxfId="1037" priority="1650" operator="equal">
      <formula>$N$133</formula>
    </cfRule>
    <cfRule type="cellIs" dxfId="1036" priority="1651" operator="equal">
      <formula>$N$131</formula>
    </cfRule>
  </conditionalFormatting>
  <conditionalFormatting sqref="N105:N113">
    <cfRule type="cellIs" dxfId="1035" priority="1643" operator="equal">
      <formula>$N$134</formula>
    </cfRule>
  </conditionalFormatting>
  <conditionalFormatting sqref="N105:N113">
    <cfRule type="cellIs" dxfId="1034" priority="1652" operator="equal">
      <formula>$N$132</formula>
    </cfRule>
  </conditionalFormatting>
  <conditionalFormatting sqref="R126">
    <cfRule type="cellIs" dxfId="1033" priority="1636" operator="equal">
      <formula>$N$140</formula>
    </cfRule>
    <cfRule type="cellIs" dxfId="1032" priority="1637" operator="equal">
      <formula>$N$139</formula>
    </cfRule>
  </conditionalFormatting>
  <conditionalFormatting sqref="R126">
    <cfRule type="cellIs" dxfId="1031" priority="1638" operator="equal">
      <formula>$N$138</formula>
    </cfRule>
    <cfRule type="cellIs" dxfId="1030" priority="1639" operator="equal">
      <formula>$N$137</formula>
    </cfRule>
    <cfRule type="cellIs" dxfId="1029" priority="1640" operator="equal">
      <formula>$N$136</formula>
    </cfRule>
    <cfRule type="cellIs" dxfId="1028" priority="1641" operator="equal">
      <formula>$N$135</formula>
    </cfRule>
    <cfRule type="cellIs" dxfId="1027" priority="1642" operator="equal">
      <formula>$N$131</formula>
    </cfRule>
  </conditionalFormatting>
  <conditionalFormatting sqref="R127">
    <cfRule type="cellIs" dxfId="1026" priority="1629" operator="equal">
      <formula>$N$140</formula>
    </cfRule>
    <cfRule type="cellIs" dxfId="1025" priority="1630" operator="equal">
      <formula>$N$139</formula>
    </cfRule>
  </conditionalFormatting>
  <conditionalFormatting sqref="R127">
    <cfRule type="cellIs" dxfId="1024" priority="1631" operator="equal">
      <formula>$N$138</formula>
    </cfRule>
    <cfRule type="cellIs" dxfId="1023" priority="1632" operator="equal">
      <formula>$N$137</formula>
    </cfRule>
    <cfRule type="cellIs" dxfId="1022" priority="1633" operator="equal">
      <formula>$N$136</formula>
    </cfRule>
    <cfRule type="cellIs" dxfId="1021" priority="1634" operator="equal">
      <formula>$N$135</formula>
    </cfRule>
    <cfRule type="cellIs" dxfId="1020" priority="1635" operator="equal">
      <formula>$N$131</formula>
    </cfRule>
  </conditionalFormatting>
  <conditionalFormatting sqref="R10">
    <cfRule type="cellIs" dxfId="1019" priority="1619" operator="equal">
      <formula>$N$138</formula>
    </cfRule>
    <cfRule type="cellIs" dxfId="1018" priority="1620" operator="equal">
      <formula>$N$137</formula>
    </cfRule>
    <cfRule type="cellIs" dxfId="1017" priority="1621" operator="equal">
      <formula>$N$136</formula>
    </cfRule>
    <cfRule type="cellIs" dxfId="1016" priority="1622" operator="equal">
      <formula>$N$135</formula>
    </cfRule>
    <cfRule type="cellIs" dxfId="1015" priority="1623" operator="equal">
      <formula>$N$131</formula>
    </cfRule>
  </conditionalFormatting>
  <conditionalFormatting sqref="R88">
    <cfRule type="cellIs" dxfId="1014" priority="1366" operator="equal">
      <formula>$N$138</formula>
    </cfRule>
    <cfRule type="cellIs" dxfId="1013" priority="1367" operator="equal">
      <formula>$N$137</formula>
    </cfRule>
    <cfRule type="cellIs" dxfId="1012" priority="1368" operator="equal">
      <formula>$N$136</formula>
    </cfRule>
    <cfRule type="cellIs" dxfId="1011" priority="1369" operator="equal">
      <formula>$N$135</formula>
    </cfRule>
    <cfRule type="cellIs" dxfId="1010" priority="1370" operator="equal">
      <formula>$N$131</formula>
    </cfRule>
  </conditionalFormatting>
  <conditionalFormatting sqref="R88">
    <cfRule type="cellIs" dxfId="1009" priority="1364" operator="equal">
      <formula>$N$140</formula>
    </cfRule>
    <cfRule type="cellIs" dxfId="1008" priority="1365" operator="equal">
      <formula>$N$139</formula>
    </cfRule>
  </conditionalFormatting>
  <conditionalFormatting sqref="R101">
    <cfRule type="cellIs" dxfId="1007" priority="1359" operator="equal">
      <formula>$N$138</formula>
    </cfRule>
    <cfRule type="cellIs" dxfId="1006" priority="1360" operator="equal">
      <formula>$N$137</formula>
    </cfRule>
    <cfRule type="cellIs" dxfId="1005" priority="1361" operator="equal">
      <formula>$N$136</formula>
    </cfRule>
    <cfRule type="cellIs" dxfId="1004" priority="1362" operator="equal">
      <formula>$N$135</formula>
    </cfRule>
    <cfRule type="cellIs" dxfId="1003" priority="1363" operator="equal">
      <formula>$N$131</formula>
    </cfRule>
  </conditionalFormatting>
  <conditionalFormatting sqref="R101">
    <cfRule type="cellIs" dxfId="1002" priority="1357" operator="equal">
      <formula>$N$140</formula>
    </cfRule>
    <cfRule type="cellIs" dxfId="1001" priority="1358" operator="equal">
      <formula>$N$139</formula>
    </cfRule>
  </conditionalFormatting>
  <conditionalFormatting sqref="P1:P6 P101:P103 P114:P116 P123:P1048576 P8:P90">
    <cfRule type="cellIs" dxfId="1000" priority="1232" operator="equal">
      <formula>"END"</formula>
    </cfRule>
  </conditionalFormatting>
  <conditionalFormatting sqref="Q1:Q6 Q101:Q103 Q114:Q116 Q123:Q1048576 Q8:Q9 Q11:Q90">
    <cfRule type="cellIs" dxfId="999" priority="1230" operator="equal">
      <formula>"CAPTURE"</formula>
    </cfRule>
    <cfRule type="cellIs" dxfId="998" priority="1231" operator="equal">
      <formula>"END"</formula>
    </cfRule>
  </conditionalFormatting>
  <conditionalFormatting sqref="Q117">
    <cfRule type="cellIs" dxfId="997" priority="1110" operator="equal">
      <formula>"CAPTURE"</formula>
    </cfRule>
    <cfRule type="cellIs" dxfId="996" priority="1111" operator="equal">
      <formula>"END"</formula>
    </cfRule>
  </conditionalFormatting>
  <conditionalFormatting sqref="R7">
    <cfRule type="cellIs" dxfId="995" priority="1058" operator="equal">
      <formula>$N$140</formula>
    </cfRule>
    <cfRule type="cellIs" dxfId="994" priority="1059" operator="equal">
      <formula>$N$139</formula>
    </cfRule>
  </conditionalFormatting>
  <conditionalFormatting sqref="N7">
    <cfRule type="cellIs" dxfId="993" priority="1060" operator="equal">
      <formula>$N$140</formula>
    </cfRule>
    <cfRule type="cellIs" dxfId="992" priority="1061" operator="equal">
      <formula>$N$139</formula>
    </cfRule>
    <cfRule type="cellIs" dxfId="991" priority="1062" operator="equal">
      <formula>$N$138</formula>
    </cfRule>
    <cfRule type="cellIs" dxfId="990" priority="1063" operator="equal">
      <formula>$N$137</formula>
    </cfRule>
    <cfRule type="cellIs" dxfId="989" priority="1064" operator="equal">
      <formula>$N$136</formula>
    </cfRule>
    <cfRule type="cellIs" dxfId="988" priority="1065" operator="equal">
      <formula>$N$135</formula>
    </cfRule>
    <cfRule type="cellIs" dxfId="987" priority="1066" operator="equal">
      <formula>$N$133</formula>
    </cfRule>
    <cfRule type="cellIs" dxfId="986" priority="1067" operator="equal">
      <formula>$N$131</formula>
    </cfRule>
  </conditionalFormatting>
  <conditionalFormatting sqref="N7">
    <cfRule type="cellIs" dxfId="985" priority="1057" operator="equal">
      <formula>$N$134</formula>
    </cfRule>
  </conditionalFormatting>
  <conditionalFormatting sqref="N7">
    <cfRule type="cellIs" dxfId="984" priority="1068" operator="equal">
      <formula>$N$132</formula>
    </cfRule>
  </conditionalFormatting>
  <conditionalFormatting sqref="P7">
    <cfRule type="cellIs" dxfId="983" priority="1056" operator="equal">
      <formula>"END"</formula>
    </cfRule>
  </conditionalFormatting>
  <conditionalFormatting sqref="Q7">
    <cfRule type="cellIs" dxfId="982" priority="1054" operator="equal">
      <formula>"CAPTURE"</formula>
    </cfRule>
    <cfRule type="cellIs" dxfId="981" priority="1055" operator="equal">
      <formula>"END"</formula>
    </cfRule>
  </conditionalFormatting>
  <conditionalFormatting sqref="S101:S103 S114:S116 S123:S1048576 S1:S8 S88:S90 S10:S12">
    <cfRule type="cellIs" dxfId="980" priority="1052" operator="equal">
      <formula>"RESOLVE RATE"</formula>
    </cfRule>
    <cfRule type="cellIs" dxfId="979" priority="1053" operator="equal">
      <formula>"END"</formula>
    </cfRule>
  </conditionalFormatting>
  <conditionalFormatting sqref="H91:H100">
    <cfRule type="expression" dxfId="978" priority="1046">
      <formula>AND(OR(H91="Select",H91="Spare"),OR(OR($J91&gt;0,$J91&lt;0),OR(OR($L91&gt;0,$L91&lt;0))))</formula>
    </cfRule>
  </conditionalFormatting>
  <conditionalFormatting sqref="P13:P87">
    <cfRule type="cellIs" dxfId="977" priority="722" operator="equal">
      <formula>"Select Stage"</formula>
    </cfRule>
    <cfRule type="cellIs" dxfId="976" priority="862" operator="equal">
      <formula>"LECL % CAPTURE &gt;&gt;&gt;"</formula>
    </cfRule>
  </conditionalFormatting>
  <conditionalFormatting sqref="P14">
    <cfRule type="cellIs" dxfId="975" priority="853" operator="equal">
      <formula>"12-m ECL"</formula>
    </cfRule>
  </conditionalFormatting>
  <conditionalFormatting sqref="P13:P87">
    <cfRule type="cellIs" dxfId="974" priority="852" operator="equal">
      <formula>"12-m ECL"</formula>
    </cfRule>
  </conditionalFormatting>
  <conditionalFormatting sqref="P13:P87">
    <cfRule type="cellIs" dxfId="973" priority="851" operator="equal">
      <formula>"12-m ECL"</formula>
    </cfRule>
  </conditionalFormatting>
  <conditionalFormatting sqref="S13:S87">
    <cfRule type="cellIs" dxfId="972" priority="719" operator="equal">
      <formula>"Select Stage"</formula>
    </cfRule>
    <cfRule type="cellIs" dxfId="971" priority="723" operator="equal">
      <formula>"RESOLVE RATE"</formula>
    </cfRule>
    <cfRule type="cellIs" dxfId="970" priority="724" operator="equal">
      <formula>"END"</formula>
    </cfRule>
  </conditionalFormatting>
  <conditionalFormatting sqref="P14">
    <cfRule type="cellIs" dxfId="969" priority="721" operator="equal">
      <formula>"12-m ECL"</formula>
    </cfRule>
  </conditionalFormatting>
  <conditionalFormatting sqref="P13:P87">
    <cfRule type="cellIs" dxfId="968" priority="720" operator="equal">
      <formula>"12-m ECL"</formula>
    </cfRule>
  </conditionalFormatting>
  <conditionalFormatting sqref="Q118">
    <cfRule type="cellIs" dxfId="967" priority="477" operator="equal">
      <formula>"CAPTURE"</formula>
    </cfRule>
    <cfRule type="cellIs" dxfId="966" priority="478" operator="equal">
      <formula>"END"</formula>
    </cfRule>
  </conditionalFormatting>
  <conditionalFormatting sqref="Q119">
    <cfRule type="cellIs" dxfId="965" priority="475" operator="equal">
      <formula>"CAPTURE"</formula>
    </cfRule>
    <cfRule type="cellIs" dxfId="964" priority="476" operator="equal">
      <formula>"END"</formula>
    </cfRule>
  </conditionalFormatting>
  <conditionalFormatting sqref="Q120">
    <cfRule type="cellIs" dxfId="963" priority="473" operator="equal">
      <formula>"CAPTURE"</formula>
    </cfRule>
    <cfRule type="cellIs" dxfId="962" priority="474" operator="equal">
      <formula>"END"</formula>
    </cfRule>
  </conditionalFormatting>
  <conditionalFormatting sqref="Q121">
    <cfRule type="cellIs" dxfId="961" priority="471" operator="equal">
      <formula>"CAPTURE"</formula>
    </cfRule>
    <cfRule type="cellIs" dxfId="960" priority="472" operator="equal">
      <formula>"END"</formula>
    </cfRule>
  </conditionalFormatting>
  <conditionalFormatting sqref="Q122">
    <cfRule type="cellIs" dxfId="959" priority="469" operator="equal">
      <formula>"CAPTURE"</formula>
    </cfRule>
    <cfRule type="cellIs" dxfId="958" priority="470" operator="equal">
      <formula>"END"</formula>
    </cfRule>
  </conditionalFormatting>
  <conditionalFormatting sqref="R117">
    <cfRule type="cellIs" dxfId="957" priority="462" operator="equal">
      <formula>$N$140</formula>
    </cfRule>
    <cfRule type="cellIs" dxfId="956" priority="463" operator="equal">
      <formula>$N$139</formula>
    </cfRule>
  </conditionalFormatting>
  <conditionalFormatting sqref="R117">
    <cfRule type="cellIs" dxfId="955" priority="464" operator="equal">
      <formula>$N$138</formula>
    </cfRule>
    <cfRule type="cellIs" dxfId="954" priority="465" operator="equal">
      <formula>$N$137</formula>
    </cfRule>
    <cfRule type="cellIs" dxfId="953" priority="466" operator="equal">
      <formula>$N$136</formula>
    </cfRule>
    <cfRule type="cellIs" dxfId="952" priority="467" operator="equal">
      <formula>$N$135</formula>
    </cfRule>
    <cfRule type="cellIs" dxfId="951" priority="468" operator="equal">
      <formula>$N$131</formula>
    </cfRule>
  </conditionalFormatting>
  <conditionalFormatting sqref="R118">
    <cfRule type="cellIs" dxfId="950" priority="455" operator="equal">
      <formula>$N$140</formula>
    </cfRule>
    <cfRule type="cellIs" dxfId="949" priority="456" operator="equal">
      <formula>$N$139</formula>
    </cfRule>
  </conditionalFormatting>
  <conditionalFormatting sqref="R118">
    <cfRule type="cellIs" dxfId="948" priority="457" operator="equal">
      <formula>$N$138</formula>
    </cfRule>
    <cfRule type="cellIs" dxfId="947" priority="458" operator="equal">
      <formula>$N$137</formula>
    </cfRule>
    <cfRule type="cellIs" dxfId="946" priority="459" operator="equal">
      <formula>$N$136</formula>
    </cfRule>
    <cfRule type="cellIs" dxfId="945" priority="460" operator="equal">
      <formula>$N$135</formula>
    </cfRule>
    <cfRule type="cellIs" dxfId="944" priority="461" operator="equal">
      <formula>$N$131</formula>
    </cfRule>
  </conditionalFormatting>
  <conditionalFormatting sqref="R119">
    <cfRule type="cellIs" dxfId="943" priority="448" operator="equal">
      <formula>$N$140</formula>
    </cfRule>
    <cfRule type="cellIs" dxfId="942" priority="449" operator="equal">
      <formula>$N$139</formula>
    </cfRule>
  </conditionalFormatting>
  <conditionalFormatting sqref="R119">
    <cfRule type="cellIs" dxfId="941" priority="450" operator="equal">
      <formula>$N$138</formula>
    </cfRule>
    <cfRule type="cellIs" dxfId="940" priority="451" operator="equal">
      <formula>$N$137</formula>
    </cfRule>
    <cfRule type="cellIs" dxfId="939" priority="452" operator="equal">
      <formula>$N$136</formula>
    </cfRule>
    <cfRule type="cellIs" dxfId="938" priority="453" operator="equal">
      <formula>$N$135</formula>
    </cfRule>
    <cfRule type="cellIs" dxfId="937" priority="454" operator="equal">
      <formula>$N$131</formula>
    </cfRule>
  </conditionalFormatting>
  <conditionalFormatting sqref="R120">
    <cfRule type="cellIs" dxfId="936" priority="441" operator="equal">
      <formula>$N$140</formula>
    </cfRule>
    <cfRule type="cellIs" dxfId="935" priority="442" operator="equal">
      <formula>$N$139</formula>
    </cfRule>
  </conditionalFormatting>
  <conditionalFormatting sqref="R120">
    <cfRule type="cellIs" dxfId="934" priority="443" operator="equal">
      <formula>$N$138</formula>
    </cfRule>
    <cfRule type="cellIs" dxfId="933" priority="444" operator="equal">
      <formula>$N$137</formula>
    </cfRule>
    <cfRule type="cellIs" dxfId="932" priority="445" operator="equal">
      <formula>$N$136</formula>
    </cfRule>
    <cfRule type="cellIs" dxfId="931" priority="446" operator="equal">
      <formula>$N$135</formula>
    </cfRule>
    <cfRule type="cellIs" dxfId="930" priority="447" operator="equal">
      <formula>$N$131</formula>
    </cfRule>
  </conditionalFormatting>
  <conditionalFormatting sqref="R121">
    <cfRule type="cellIs" dxfId="929" priority="434" operator="equal">
      <formula>$N$140</formula>
    </cfRule>
    <cfRule type="cellIs" dxfId="928" priority="435" operator="equal">
      <formula>$N$139</formula>
    </cfRule>
  </conditionalFormatting>
  <conditionalFormatting sqref="R121">
    <cfRule type="cellIs" dxfId="927" priority="436" operator="equal">
      <formula>$N$138</formula>
    </cfRule>
    <cfRule type="cellIs" dxfId="926" priority="437" operator="equal">
      <formula>$N$137</formula>
    </cfRule>
    <cfRule type="cellIs" dxfId="925" priority="438" operator="equal">
      <formula>$N$136</formula>
    </cfRule>
    <cfRule type="cellIs" dxfId="924" priority="439" operator="equal">
      <formula>$N$135</formula>
    </cfRule>
    <cfRule type="cellIs" dxfId="923" priority="440" operator="equal">
      <formula>$N$131</formula>
    </cfRule>
  </conditionalFormatting>
  <conditionalFormatting sqref="R122">
    <cfRule type="cellIs" dxfId="922" priority="427" operator="equal">
      <formula>$N$140</formula>
    </cfRule>
    <cfRule type="cellIs" dxfId="921" priority="428" operator="equal">
      <formula>$N$139</formula>
    </cfRule>
  </conditionalFormatting>
  <conditionalFormatting sqref="R122">
    <cfRule type="cellIs" dxfId="920" priority="429" operator="equal">
      <formula>$N$138</formula>
    </cfRule>
    <cfRule type="cellIs" dxfId="919" priority="430" operator="equal">
      <formula>$N$137</formula>
    </cfRule>
    <cfRule type="cellIs" dxfId="918" priority="431" operator="equal">
      <formula>$N$136</formula>
    </cfRule>
    <cfRule type="cellIs" dxfId="917" priority="432" operator="equal">
      <formula>$N$135</formula>
    </cfRule>
    <cfRule type="cellIs" dxfId="916" priority="433" operator="equal">
      <formula>$N$131</formula>
    </cfRule>
  </conditionalFormatting>
  <conditionalFormatting sqref="S117">
    <cfRule type="cellIs" dxfId="915" priority="426" operator="equal">
      <formula>"END"</formula>
    </cfRule>
  </conditionalFormatting>
  <conditionalFormatting sqref="S118">
    <cfRule type="cellIs" dxfId="914" priority="425" operator="equal">
      <formula>"END"</formula>
    </cfRule>
  </conditionalFormatting>
  <conditionalFormatting sqref="S119">
    <cfRule type="cellIs" dxfId="913" priority="424" operator="equal">
      <formula>"END"</formula>
    </cfRule>
  </conditionalFormatting>
  <conditionalFormatting sqref="S120">
    <cfRule type="cellIs" dxfId="912" priority="423" operator="equal">
      <formula>"END"</formula>
    </cfRule>
  </conditionalFormatting>
  <conditionalFormatting sqref="S121">
    <cfRule type="cellIs" dxfId="911" priority="422" operator="equal">
      <formula>"END"</formula>
    </cfRule>
  </conditionalFormatting>
  <conditionalFormatting sqref="S122">
    <cfRule type="cellIs" dxfId="910" priority="421" operator="equal">
      <formula>"END"</formula>
    </cfRule>
  </conditionalFormatting>
  <conditionalFormatting sqref="R91:R96">
    <cfRule type="cellIs" dxfId="909" priority="414" operator="equal">
      <formula>$N$140</formula>
    </cfRule>
    <cfRule type="cellIs" dxfId="908" priority="415" operator="equal">
      <formula>$N$139</formula>
    </cfRule>
  </conditionalFormatting>
  <conditionalFormatting sqref="R91:R96">
    <cfRule type="cellIs" dxfId="907" priority="416" operator="equal">
      <formula>$N$138</formula>
    </cfRule>
    <cfRule type="cellIs" dxfId="906" priority="417" operator="equal">
      <formula>$N$137</formula>
    </cfRule>
    <cfRule type="cellIs" dxfId="905" priority="418" operator="equal">
      <formula>$N$136</formula>
    </cfRule>
    <cfRule type="cellIs" dxfId="904" priority="419" operator="equal">
      <formula>$N$135</formula>
    </cfRule>
    <cfRule type="cellIs" dxfId="903" priority="420" operator="equal">
      <formula>$N$131</formula>
    </cfRule>
  </conditionalFormatting>
  <conditionalFormatting sqref="P91:P96">
    <cfRule type="cellIs" dxfId="902" priority="413" operator="equal">
      <formula>"END"</formula>
    </cfRule>
  </conditionalFormatting>
  <conditionalFormatting sqref="Q91:Q96">
    <cfRule type="cellIs" dxfId="901" priority="411" operator="equal">
      <formula>"CAPTURE"</formula>
    </cfRule>
    <cfRule type="cellIs" dxfId="900" priority="412" operator="equal">
      <formula>"END"</formula>
    </cfRule>
  </conditionalFormatting>
  <conditionalFormatting sqref="P91:P96">
    <cfRule type="cellIs" dxfId="899" priority="404" operator="equal">
      <formula>"Select Stage"</formula>
    </cfRule>
    <cfRule type="cellIs" dxfId="898" priority="410" operator="equal">
      <formula>"LECL % CAPTURE &gt;&gt;&gt;"</formula>
    </cfRule>
  </conditionalFormatting>
  <conditionalFormatting sqref="P92">
    <cfRule type="cellIs" dxfId="897" priority="409" operator="equal">
      <formula>"12-m ECL"</formula>
    </cfRule>
  </conditionalFormatting>
  <conditionalFormatting sqref="P91:P96">
    <cfRule type="cellIs" dxfId="896" priority="408" operator="equal">
      <formula>"12-m ECL"</formula>
    </cfRule>
  </conditionalFormatting>
  <conditionalFormatting sqref="P91:P96">
    <cfRule type="cellIs" dxfId="895" priority="407" operator="equal">
      <formula>"12-m ECL"</formula>
    </cfRule>
  </conditionalFormatting>
  <conditionalFormatting sqref="S91:S96">
    <cfRule type="cellIs" dxfId="894" priority="401" operator="equal">
      <formula>"Select Stage"</formula>
    </cfRule>
    <cfRule type="cellIs" dxfId="893" priority="405" operator="equal">
      <formula>"RESOLVE RATE"</formula>
    </cfRule>
    <cfRule type="cellIs" dxfId="892" priority="406" operator="equal">
      <formula>"END"</formula>
    </cfRule>
  </conditionalFormatting>
  <conditionalFormatting sqref="P92">
    <cfRule type="cellIs" dxfId="891" priority="403" operator="equal">
      <formula>"12-m ECL"</formula>
    </cfRule>
  </conditionalFormatting>
  <conditionalFormatting sqref="P91:P96">
    <cfRule type="cellIs" dxfId="890" priority="402" operator="equal">
      <formula>"12-m ECL"</formula>
    </cfRule>
  </conditionalFormatting>
  <conditionalFormatting sqref="R97">
    <cfRule type="cellIs" dxfId="889" priority="394" operator="equal">
      <formula>$N$140</formula>
    </cfRule>
    <cfRule type="cellIs" dxfId="888" priority="395" operator="equal">
      <formula>$N$139</formula>
    </cfRule>
  </conditionalFormatting>
  <conditionalFormatting sqref="R97">
    <cfRule type="cellIs" dxfId="887" priority="396" operator="equal">
      <formula>$N$138</formula>
    </cfRule>
    <cfRule type="cellIs" dxfId="886" priority="397" operator="equal">
      <formula>$N$137</formula>
    </cfRule>
    <cfRule type="cellIs" dxfId="885" priority="398" operator="equal">
      <formula>$N$136</formula>
    </cfRule>
    <cfRule type="cellIs" dxfId="884" priority="399" operator="equal">
      <formula>$N$135</formula>
    </cfRule>
    <cfRule type="cellIs" dxfId="883" priority="400" operator="equal">
      <formula>$N$131</formula>
    </cfRule>
  </conditionalFormatting>
  <conditionalFormatting sqref="P97">
    <cfRule type="cellIs" dxfId="882" priority="393" operator="equal">
      <formula>"END"</formula>
    </cfRule>
  </conditionalFormatting>
  <conditionalFormatting sqref="Q97">
    <cfRule type="cellIs" dxfId="881" priority="391" operator="equal">
      <formula>"CAPTURE"</formula>
    </cfRule>
    <cfRule type="cellIs" dxfId="880" priority="392" operator="equal">
      <formula>"END"</formula>
    </cfRule>
  </conditionalFormatting>
  <conditionalFormatting sqref="P97">
    <cfRule type="cellIs" dxfId="879" priority="385" operator="equal">
      <formula>"Select Stage"</formula>
    </cfRule>
    <cfRule type="cellIs" dxfId="878" priority="390" operator="equal">
      <formula>"LECL % CAPTURE &gt;&gt;&gt;"</formula>
    </cfRule>
  </conditionalFormatting>
  <conditionalFormatting sqref="P97">
    <cfRule type="cellIs" dxfId="877" priority="389" operator="equal">
      <formula>"12-m ECL"</formula>
    </cfRule>
  </conditionalFormatting>
  <conditionalFormatting sqref="P97">
    <cfRule type="cellIs" dxfId="876" priority="388" operator="equal">
      <formula>"12-m ECL"</formula>
    </cfRule>
  </conditionalFormatting>
  <conditionalFormatting sqref="S97">
    <cfRule type="cellIs" dxfId="875" priority="383" operator="equal">
      <formula>"Select Stage"</formula>
    </cfRule>
    <cfRule type="cellIs" dxfId="874" priority="386" operator="equal">
      <formula>"RESOLVE RATE"</formula>
    </cfRule>
    <cfRule type="cellIs" dxfId="873" priority="387" operator="equal">
      <formula>"END"</formula>
    </cfRule>
  </conditionalFormatting>
  <conditionalFormatting sqref="P97">
    <cfRule type="cellIs" dxfId="872" priority="384" operator="equal">
      <formula>"12-m ECL"</formula>
    </cfRule>
  </conditionalFormatting>
  <conditionalFormatting sqref="R98">
    <cfRule type="cellIs" dxfId="871" priority="376" operator="equal">
      <formula>$N$140</formula>
    </cfRule>
    <cfRule type="cellIs" dxfId="870" priority="377" operator="equal">
      <formula>$N$139</formula>
    </cfRule>
  </conditionalFormatting>
  <conditionalFormatting sqref="R98">
    <cfRule type="cellIs" dxfId="869" priority="378" operator="equal">
      <formula>$N$138</formula>
    </cfRule>
    <cfRule type="cellIs" dxfId="868" priority="379" operator="equal">
      <formula>$N$137</formula>
    </cfRule>
    <cfRule type="cellIs" dxfId="867" priority="380" operator="equal">
      <formula>$N$136</formula>
    </cfRule>
    <cfRule type="cellIs" dxfId="866" priority="381" operator="equal">
      <formula>$N$135</formula>
    </cfRule>
    <cfRule type="cellIs" dxfId="865" priority="382" operator="equal">
      <formula>$N$131</formula>
    </cfRule>
  </conditionalFormatting>
  <conditionalFormatting sqref="P98">
    <cfRule type="cellIs" dxfId="864" priority="375" operator="equal">
      <formula>"END"</formula>
    </cfRule>
  </conditionalFormatting>
  <conditionalFormatting sqref="Q98">
    <cfRule type="cellIs" dxfId="863" priority="373" operator="equal">
      <formula>"CAPTURE"</formula>
    </cfRule>
    <cfRule type="cellIs" dxfId="862" priority="374" operator="equal">
      <formula>"END"</formula>
    </cfRule>
  </conditionalFormatting>
  <conditionalFormatting sqref="P98">
    <cfRule type="cellIs" dxfId="861" priority="367" operator="equal">
      <formula>"Select Stage"</formula>
    </cfRule>
    <cfRule type="cellIs" dxfId="860" priority="372" operator="equal">
      <formula>"LECL % CAPTURE &gt;&gt;&gt;"</formula>
    </cfRule>
  </conditionalFormatting>
  <conditionalFormatting sqref="P98">
    <cfRule type="cellIs" dxfId="859" priority="371" operator="equal">
      <formula>"12-m ECL"</formula>
    </cfRule>
  </conditionalFormatting>
  <conditionalFormatting sqref="P98">
    <cfRule type="cellIs" dxfId="858" priority="370" operator="equal">
      <formula>"12-m ECL"</formula>
    </cfRule>
  </conditionalFormatting>
  <conditionalFormatting sqref="S98">
    <cfRule type="cellIs" dxfId="857" priority="365" operator="equal">
      <formula>"Select Stage"</formula>
    </cfRule>
    <cfRule type="cellIs" dxfId="856" priority="368" operator="equal">
      <formula>"RESOLVE RATE"</formula>
    </cfRule>
    <cfRule type="cellIs" dxfId="855" priority="369" operator="equal">
      <formula>"END"</formula>
    </cfRule>
  </conditionalFormatting>
  <conditionalFormatting sqref="P98">
    <cfRule type="cellIs" dxfId="854" priority="366" operator="equal">
      <formula>"12-m ECL"</formula>
    </cfRule>
  </conditionalFormatting>
  <conditionalFormatting sqref="R99">
    <cfRule type="cellIs" dxfId="853" priority="358" operator="equal">
      <formula>$N$140</formula>
    </cfRule>
    <cfRule type="cellIs" dxfId="852" priority="359" operator="equal">
      <formula>$N$139</formula>
    </cfRule>
  </conditionalFormatting>
  <conditionalFormatting sqref="R99">
    <cfRule type="cellIs" dxfId="851" priority="360" operator="equal">
      <formula>$N$138</formula>
    </cfRule>
    <cfRule type="cellIs" dxfId="850" priority="361" operator="equal">
      <formula>$N$137</formula>
    </cfRule>
    <cfRule type="cellIs" dxfId="849" priority="362" operator="equal">
      <formula>$N$136</formula>
    </cfRule>
    <cfRule type="cellIs" dxfId="848" priority="363" operator="equal">
      <formula>$N$135</formula>
    </cfRule>
    <cfRule type="cellIs" dxfId="847" priority="364" operator="equal">
      <formula>$N$131</formula>
    </cfRule>
  </conditionalFormatting>
  <conditionalFormatting sqref="P99">
    <cfRule type="cellIs" dxfId="846" priority="357" operator="equal">
      <formula>"END"</formula>
    </cfRule>
  </conditionalFormatting>
  <conditionalFormatting sqref="Q99">
    <cfRule type="cellIs" dxfId="845" priority="355" operator="equal">
      <formula>"CAPTURE"</formula>
    </cfRule>
    <cfRule type="cellIs" dxfId="844" priority="356" operator="equal">
      <formula>"END"</formula>
    </cfRule>
  </conditionalFormatting>
  <conditionalFormatting sqref="P99">
    <cfRule type="cellIs" dxfId="843" priority="349" operator="equal">
      <formula>"Select Stage"</formula>
    </cfRule>
    <cfRule type="cellIs" dxfId="842" priority="354" operator="equal">
      <formula>"LECL % CAPTURE &gt;&gt;&gt;"</formula>
    </cfRule>
  </conditionalFormatting>
  <conditionalFormatting sqref="P99">
    <cfRule type="cellIs" dxfId="841" priority="353" operator="equal">
      <formula>"12-m ECL"</formula>
    </cfRule>
  </conditionalFormatting>
  <conditionalFormatting sqref="P99">
    <cfRule type="cellIs" dxfId="840" priority="352" operator="equal">
      <formula>"12-m ECL"</formula>
    </cfRule>
  </conditionalFormatting>
  <conditionalFormatting sqref="S99">
    <cfRule type="cellIs" dxfId="839" priority="347" operator="equal">
      <formula>"Select Stage"</formula>
    </cfRule>
    <cfRule type="cellIs" dxfId="838" priority="350" operator="equal">
      <formula>"RESOLVE RATE"</formula>
    </cfRule>
    <cfRule type="cellIs" dxfId="837" priority="351" operator="equal">
      <formula>"END"</formula>
    </cfRule>
  </conditionalFormatting>
  <conditionalFormatting sqref="P99">
    <cfRule type="cellIs" dxfId="836" priority="348" operator="equal">
      <formula>"12-m ECL"</formula>
    </cfRule>
  </conditionalFormatting>
  <conditionalFormatting sqref="R100">
    <cfRule type="cellIs" dxfId="835" priority="340" operator="equal">
      <formula>$N$140</formula>
    </cfRule>
    <cfRule type="cellIs" dxfId="834" priority="341" operator="equal">
      <formula>$N$139</formula>
    </cfRule>
  </conditionalFormatting>
  <conditionalFormatting sqref="R100">
    <cfRule type="cellIs" dxfId="833" priority="342" operator="equal">
      <formula>$N$138</formula>
    </cfRule>
    <cfRule type="cellIs" dxfId="832" priority="343" operator="equal">
      <formula>$N$137</formula>
    </cfRule>
    <cfRule type="cellIs" dxfId="831" priority="344" operator="equal">
      <formula>$N$136</formula>
    </cfRule>
    <cfRule type="cellIs" dxfId="830" priority="345" operator="equal">
      <formula>$N$135</formula>
    </cfRule>
    <cfRule type="cellIs" dxfId="829" priority="346" operator="equal">
      <formula>$N$131</formula>
    </cfRule>
  </conditionalFormatting>
  <conditionalFormatting sqref="P100">
    <cfRule type="cellIs" dxfId="828" priority="339" operator="equal">
      <formula>"END"</formula>
    </cfRule>
  </conditionalFormatting>
  <conditionalFormatting sqref="Q100">
    <cfRule type="cellIs" dxfId="827" priority="337" operator="equal">
      <formula>"CAPTURE"</formula>
    </cfRule>
    <cfRule type="cellIs" dxfId="826" priority="338" operator="equal">
      <formula>"END"</formula>
    </cfRule>
  </conditionalFormatting>
  <conditionalFormatting sqref="P100">
    <cfRule type="cellIs" dxfId="825" priority="331" operator="equal">
      <formula>"Select Stage"</formula>
    </cfRule>
    <cfRule type="cellIs" dxfId="824" priority="336" operator="equal">
      <formula>"LECL % CAPTURE &gt;&gt;&gt;"</formula>
    </cfRule>
  </conditionalFormatting>
  <conditionalFormatting sqref="P100">
    <cfRule type="cellIs" dxfId="823" priority="335" operator="equal">
      <formula>"12-m ECL"</formula>
    </cfRule>
  </conditionalFormatting>
  <conditionalFormatting sqref="P100">
    <cfRule type="cellIs" dxfId="822" priority="334" operator="equal">
      <formula>"12-m ECL"</formula>
    </cfRule>
  </conditionalFormatting>
  <conditionalFormatting sqref="S100">
    <cfRule type="cellIs" dxfId="821" priority="329" operator="equal">
      <formula>"Select Stage"</formula>
    </cfRule>
    <cfRule type="cellIs" dxfId="820" priority="332" operator="equal">
      <formula>"RESOLVE RATE"</formula>
    </cfRule>
    <cfRule type="cellIs" dxfId="819" priority="333" operator="equal">
      <formula>"END"</formula>
    </cfRule>
  </conditionalFormatting>
  <conditionalFormatting sqref="P100">
    <cfRule type="cellIs" dxfId="818" priority="330" operator="equal">
      <formula>"12-m ECL"</formula>
    </cfRule>
  </conditionalFormatting>
  <conditionalFormatting sqref="P104:P109">
    <cfRule type="cellIs" dxfId="817" priority="321" operator="equal">
      <formula>"END"</formula>
    </cfRule>
  </conditionalFormatting>
  <conditionalFormatting sqref="Q104:Q109">
    <cfRule type="cellIs" dxfId="816" priority="319" operator="equal">
      <formula>"CAPTURE"</formula>
    </cfRule>
    <cfRule type="cellIs" dxfId="815" priority="320" operator="equal">
      <formula>"END"</formula>
    </cfRule>
  </conditionalFormatting>
  <conditionalFormatting sqref="P104:P109">
    <cfRule type="cellIs" dxfId="814" priority="312" operator="equal">
      <formula>"Select Stage"</formula>
    </cfRule>
    <cfRule type="cellIs" dxfId="813" priority="318" operator="equal">
      <formula>"LECL % CAPTURE &gt;&gt;&gt;"</formula>
    </cfRule>
  </conditionalFormatting>
  <conditionalFormatting sqref="P105">
    <cfRule type="cellIs" dxfId="812" priority="317" operator="equal">
      <formula>"12-m ECL"</formula>
    </cfRule>
  </conditionalFormatting>
  <conditionalFormatting sqref="P104:P109">
    <cfRule type="cellIs" dxfId="811" priority="316" operator="equal">
      <formula>"12-m ECL"</formula>
    </cfRule>
  </conditionalFormatting>
  <conditionalFormatting sqref="P104:P109">
    <cfRule type="cellIs" dxfId="810" priority="315" operator="equal">
      <formula>"12-m ECL"</formula>
    </cfRule>
  </conditionalFormatting>
  <conditionalFormatting sqref="P105">
    <cfRule type="cellIs" dxfId="809" priority="311" operator="equal">
      <formula>"12-m ECL"</formula>
    </cfRule>
  </conditionalFormatting>
  <conditionalFormatting sqref="P104:P109">
    <cfRule type="cellIs" dxfId="808" priority="310" operator="equal">
      <formula>"12-m ECL"</formula>
    </cfRule>
  </conditionalFormatting>
  <conditionalFormatting sqref="P110">
    <cfRule type="cellIs" dxfId="807" priority="301" operator="equal">
      <formula>"END"</formula>
    </cfRule>
  </conditionalFormatting>
  <conditionalFormatting sqref="Q110">
    <cfRule type="cellIs" dxfId="806" priority="299" operator="equal">
      <formula>"CAPTURE"</formula>
    </cfRule>
    <cfRule type="cellIs" dxfId="805" priority="300" operator="equal">
      <formula>"END"</formula>
    </cfRule>
  </conditionalFormatting>
  <conditionalFormatting sqref="P110">
    <cfRule type="cellIs" dxfId="804" priority="293" operator="equal">
      <formula>"Select Stage"</formula>
    </cfRule>
    <cfRule type="cellIs" dxfId="803" priority="298" operator="equal">
      <formula>"LECL % CAPTURE &gt;&gt;&gt;"</formula>
    </cfRule>
  </conditionalFormatting>
  <conditionalFormatting sqref="P110">
    <cfRule type="cellIs" dxfId="802" priority="297" operator="equal">
      <formula>"12-m ECL"</formula>
    </cfRule>
  </conditionalFormatting>
  <conditionalFormatting sqref="P110">
    <cfRule type="cellIs" dxfId="801" priority="296" operator="equal">
      <formula>"12-m ECL"</formula>
    </cfRule>
  </conditionalFormatting>
  <conditionalFormatting sqref="P110">
    <cfRule type="cellIs" dxfId="800" priority="292" operator="equal">
      <formula>"12-m ECL"</formula>
    </cfRule>
  </conditionalFormatting>
  <conditionalFormatting sqref="P111">
    <cfRule type="cellIs" dxfId="799" priority="283" operator="equal">
      <formula>"END"</formula>
    </cfRule>
  </conditionalFormatting>
  <conditionalFormatting sqref="Q111">
    <cfRule type="cellIs" dxfId="798" priority="281" operator="equal">
      <formula>"CAPTURE"</formula>
    </cfRule>
    <cfRule type="cellIs" dxfId="797" priority="282" operator="equal">
      <formula>"END"</formula>
    </cfRule>
  </conditionalFormatting>
  <conditionalFormatting sqref="P111">
    <cfRule type="cellIs" dxfId="796" priority="275" operator="equal">
      <formula>"Select Stage"</formula>
    </cfRule>
    <cfRule type="cellIs" dxfId="795" priority="280" operator="equal">
      <formula>"LECL % CAPTURE &gt;&gt;&gt;"</formula>
    </cfRule>
  </conditionalFormatting>
  <conditionalFormatting sqref="P111">
    <cfRule type="cellIs" dxfId="794" priority="279" operator="equal">
      <formula>"12-m ECL"</formula>
    </cfRule>
  </conditionalFormatting>
  <conditionalFormatting sqref="P111">
    <cfRule type="cellIs" dxfId="793" priority="278" operator="equal">
      <formula>"12-m ECL"</formula>
    </cfRule>
  </conditionalFormatting>
  <conditionalFormatting sqref="P111">
    <cfRule type="cellIs" dxfId="792" priority="274" operator="equal">
      <formula>"12-m ECL"</formula>
    </cfRule>
  </conditionalFormatting>
  <conditionalFormatting sqref="P112">
    <cfRule type="cellIs" dxfId="791" priority="265" operator="equal">
      <formula>"END"</formula>
    </cfRule>
  </conditionalFormatting>
  <conditionalFormatting sqref="Q112">
    <cfRule type="cellIs" dxfId="790" priority="263" operator="equal">
      <formula>"CAPTURE"</formula>
    </cfRule>
    <cfRule type="cellIs" dxfId="789" priority="264" operator="equal">
      <formula>"END"</formula>
    </cfRule>
  </conditionalFormatting>
  <conditionalFormatting sqref="P112">
    <cfRule type="cellIs" dxfId="788" priority="257" operator="equal">
      <formula>"Select Stage"</formula>
    </cfRule>
    <cfRule type="cellIs" dxfId="787" priority="262" operator="equal">
      <formula>"LECL % CAPTURE &gt;&gt;&gt;"</formula>
    </cfRule>
  </conditionalFormatting>
  <conditionalFormatting sqref="P112">
    <cfRule type="cellIs" dxfId="786" priority="261" operator="equal">
      <formula>"12-m ECL"</formula>
    </cfRule>
  </conditionalFormatting>
  <conditionalFormatting sqref="P112">
    <cfRule type="cellIs" dxfId="785" priority="260" operator="equal">
      <formula>"12-m ECL"</formula>
    </cfRule>
  </conditionalFormatting>
  <conditionalFormatting sqref="P112">
    <cfRule type="cellIs" dxfId="784" priority="256" operator="equal">
      <formula>"12-m ECL"</formula>
    </cfRule>
  </conditionalFormatting>
  <conditionalFormatting sqref="P113">
    <cfRule type="cellIs" dxfId="783" priority="247" operator="equal">
      <formula>"END"</formula>
    </cfRule>
  </conditionalFormatting>
  <conditionalFormatting sqref="Q113">
    <cfRule type="cellIs" dxfId="782" priority="245" operator="equal">
      <formula>"CAPTURE"</formula>
    </cfRule>
    <cfRule type="cellIs" dxfId="781" priority="246" operator="equal">
      <formula>"END"</formula>
    </cfRule>
  </conditionalFormatting>
  <conditionalFormatting sqref="P113">
    <cfRule type="cellIs" dxfId="780" priority="239" operator="equal">
      <formula>"Select Stage"</formula>
    </cfRule>
    <cfRule type="cellIs" dxfId="779" priority="244" operator="equal">
      <formula>"LECL % CAPTURE &gt;&gt;&gt;"</formula>
    </cfRule>
  </conditionalFormatting>
  <conditionalFormatting sqref="P113">
    <cfRule type="cellIs" dxfId="778" priority="243" operator="equal">
      <formula>"12-m ECL"</formula>
    </cfRule>
  </conditionalFormatting>
  <conditionalFormatting sqref="P113">
    <cfRule type="cellIs" dxfId="777" priority="242" operator="equal">
      <formula>"12-m ECL"</formula>
    </cfRule>
  </conditionalFormatting>
  <conditionalFormatting sqref="P113">
    <cfRule type="cellIs" dxfId="776" priority="238" operator="equal">
      <formula>"12-m ECL"</formula>
    </cfRule>
  </conditionalFormatting>
  <conditionalFormatting sqref="R104">
    <cfRule type="cellIs" dxfId="775" priority="215" operator="equal">
      <formula>$N$140</formula>
    </cfRule>
    <cfRule type="cellIs" dxfId="774" priority="216" operator="equal">
      <formula>$N$139</formula>
    </cfRule>
  </conditionalFormatting>
  <conditionalFormatting sqref="R104">
    <cfRule type="cellIs" dxfId="773" priority="217" operator="equal">
      <formula>$N$138</formula>
    </cfRule>
    <cfRule type="cellIs" dxfId="772" priority="218" operator="equal">
      <formula>$N$137</formula>
    </cfRule>
    <cfRule type="cellIs" dxfId="771" priority="219" operator="equal">
      <formula>$N$136</formula>
    </cfRule>
    <cfRule type="cellIs" dxfId="770" priority="220" operator="equal">
      <formula>$N$135</formula>
    </cfRule>
    <cfRule type="cellIs" dxfId="769" priority="221" operator="equal">
      <formula>$N$131</formula>
    </cfRule>
  </conditionalFormatting>
  <conditionalFormatting sqref="R105">
    <cfRule type="cellIs" dxfId="768" priority="208" operator="equal">
      <formula>$N$140</formula>
    </cfRule>
    <cfRule type="cellIs" dxfId="767" priority="209" operator="equal">
      <formula>$N$139</formula>
    </cfRule>
  </conditionalFormatting>
  <conditionalFormatting sqref="R105">
    <cfRule type="cellIs" dxfId="766" priority="210" operator="equal">
      <formula>$N$138</formula>
    </cfRule>
    <cfRule type="cellIs" dxfId="765" priority="211" operator="equal">
      <formula>$N$137</formula>
    </cfRule>
    <cfRule type="cellIs" dxfId="764" priority="212" operator="equal">
      <formula>$N$136</formula>
    </cfRule>
    <cfRule type="cellIs" dxfId="763" priority="213" operator="equal">
      <formula>$N$135</formula>
    </cfRule>
    <cfRule type="cellIs" dxfId="762" priority="214" operator="equal">
      <formula>$N$131</formula>
    </cfRule>
  </conditionalFormatting>
  <conditionalFormatting sqref="R106">
    <cfRule type="cellIs" dxfId="761" priority="143" operator="equal">
      <formula>$N$140</formula>
    </cfRule>
    <cfRule type="cellIs" dxfId="760" priority="144" operator="equal">
      <formula>$N$139</formula>
    </cfRule>
  </conditionalFormatting>
  <conditionalFormatting sqref="R106">
    <cfRule type="cellIs" dxfId="759" priority="145" operator="equal">
      <formula>$N$138</formula>
    </cfRule>
    <cfRule type="cellIs" dxfId="758" priority="146" operator="equal">
      <formula>$N$137</formula>
    </cfRule>
    <cfRule type="cellIs" dxfId="757" priority="147" operator="equal">
      <formula>$N$136</formula>
    </cfRule>
    <cfRule type="cellIs" dxfId="756" priority="148" operator="equal">
      <formula>$N$135</formula>
    </cfRule>
    <cfRule type="cellIs" dxfId="755" priority="149" operator="equal">
      <formula>$N$131</formula>
    </cfRule>
  </conditionalFormatting>
  <conditionalFormatting sqref="R107">
    <cfRule type="cellIs" dxfId="754" priority="136" operator="equal">
      <formula>$N$140</formula>
    </cfRule>
    <cfRule type="cellIs" dxfId="753" priority="137" operator="equal">
      <formula>$N$139</formula>
    </cfRule>
  </conditionalFormatting>
  <conditionalFormatting sqref="R107">
    <cfRule type="cellIs" dxfId="752" priority="138" operator="equal">
      <formula>$N$138</formula>
    </cfRule>
    <cfRule type="cellIs" dxfId="751" priority="139" operator="equal">
      <formula>$N$137</formula>
    </cfRule>
    <cfRule type="cellIs" dxfId="750" priority="140" operator="equal">
      <formula>$N$136</formula>
    </cfRule>
    <cfRule type="cellIs" dxfId="749" priority="141" operator="equal">
      <formula>$N$135</formula>
    </cfRule>
    <cfRule type="cellIs" dxfId="748" priority="142" operator="equal">
      <formula>$N$131</formula>
    </cfRule>
  </conditionalFormatting>
  <conditionalFormatting sqref="R108">
    <cfRule type="cellIs" dxfId="747" priority="129" operator="equal">
      <formula>$N$140</formula>
    </cfRule>
    <cfRule type="cellIs" dxfId="746" priority="130" operator="equal">
      <formula>$N$139</formula>
    </cfRule>
  </conditionalFormatting>
  <conditionalFormatting sqref="R108">
    <cfRule type="cellIs" dxfId="745" priority="131" operator="equal">
      <formula>$N$138</formula>
    </cfRule>
    <cfRule type="cellIs" dxfId="744" priority="132" operator="equal">
      <formula>$N$137</formula>
    </cfRule>
    <cfRule type="cellIs" dxfId="743" priority="133" operator="equal">
      <formula>$N$136</formula>
    </cfRule>
    <cfRule type="cellIs" dxfId="742" priority="134" operator="equal">
      <formula>$N$135</formula>
    </cfRule>
    <cfRule type="cellIs" dxfId="741" priority="135" operator="equal">
      <formula>$N$131</formula>
    </cfRule>
  </conditionalFormatting>
  <conditionalFormatting sqref="R109">
    <cfRule type="cellIs" dxfId="740" priority="122" operator="equal">
      <formula>$N$140</formula>
    </cfRule>
    <cfRule type="cellIs" dxfId="739" priority="123" operator="equal">
      <formula>$N$139</formula>
    </cfRule>
  </conditionalFormatting>
  <conditionalFormatting sqref="R109">
    <cfRule type="cellIs" dxfId="738" priority="124" operator="equal">
      <formula>$N$138</formula>
    </cfRule>
    <cfRule type="cellIs" dxfId="737" priority="125" operator="equal">
      <formula>$N$137</formula>
    </cfRule>
    <cfRule type="cellIs" dxfId="736" priority="126" operator="equal">
      <formula>$N$136</formula>
    </cfRule>
    <cfRule type="cellIs" dxfId="735" priority="127" operator="equal">
      <formula>$N$135</formula>
    </cfRule>
    <cfRule type="cellIs" dxfId="734" priority="128" operator="equal">
      <formula>$N$131</formula>
    </cfRule>
  </conditionalFormatting>
  <conditionalFormatting sqref="R110">
    <cfRule type="cellIs" dxfId="733" priority="115" operator="equal">
      <formula>$N$140</formula>
    </cfRule>
    <cfRule type="cellIs" dxfId="732" priority="116" operator="equal">
      <formula>$N$139</formula>
    </cfRule>
  </conditionalFormatting>
  <conditionalFormatting sqref="R110">
    <cfRule type="cellIs" dxfId="731" priority="117" operator="equal">
      <formula>$N$138</formula>
    </cfRule>
    <cfRule type="cellIs" dxfId="730" priority="118" operator="equal">
      <formula>$N$137</formula>
    </cfRule>
    <cfRule type="cellIs" dxfId="729" priority="119" operator="equal">
      <formula>$N$136</formula>
    </cfRule>
    <cfRule type="cellIs" dxfId="728" priority="120" operator="equal">
      <formula>$N$135</formula>
    </cfRule>
    <cfRule type="cellIs" dxfId="727" priority="121" operator="equal">
      <formula>$N$131</formula>
    </cfRule>
  </conditionalFormatting>
  <conditionalFormatting sqref="R111">
    <cfRule type="cellIs" dxfId="726" priority="108" operator="equal">
      <formula>$N$140</formula>
    </cfRule>
    <cfRule type="cellIs" dxfId="725" priority="109" operator="equal">
      <formula>$N$139</formula>
    </cfRule>
  </conditionalFormatting>
  <conditionalFormatting sqref="R111">
    <cfRule type="cellIs" dxfId="724" priority="110" operator="equal">
      <formula>$N$138</formula>
    </cfRule>
    <cfRule type="cellIs" dxfId="723" priority="111" operator="equal">
      <formula>$N$137</formula>
    </cfRule>
    <cfRule type="cellIs" dxfId="722" priority="112" operator="equal">
      <formula>$N$136</formula>
    </cfRule>
    <cfRule type="cellIs" dxfId="721" priority="113" operator="equal">
      <formula>$N$135</formula>
    </cfRule>
    <cfRule type="cellIs" dxfId="720" priority="114" operator="equal">
      <formula>$N$131</formula>
    </cfRule>
  </conditionalFormatting>
  <conditionalFormatting sqref="R112">
    <cfRule type="cellIs" dxfId="719" priority="101" operator="equal">
      <formula>$N$140</formula>
    </cfRule>
    <cfRule type="cellIs" dxfId="718" priority="102" operator="equal">
      <formula>$N$139</formula>
    </cfRule>
  </conditionalFormatting>
  <conditionalFormatting sqref="R112">
    <cfRule type="cellIs" dxfId="717" priority="103" operator="equal">
      <formula>$N$138</formula>
    </cfRule>
    <cfRule type="cellIs" dxfId="716" priority="104" operator="equal">
      <formula>$N$137</formula>
    </cfRule>
    <cfRule type="cellIs" dxfId="715" priority="105" operator="equal">
      <formula>$N$136</formula>
    </cfRule>
    <cfRule type="cellIs" dxfId="714" priority="106" operator="equal">
      <formula>$N$135</formula>
    </cfRule>
    <cfRule type="cellIs" dxfId="713" priority="107" operator="equal">
      <formula>$N$131</formula>
    </cfRule>
  </conditionalFormatting>
  <conditionalFormatting sqref="R113">
    <cfRule type="cellIs" dxfId="712" priority="94" operator="equal">
      <formula>$N$140</formula>
    </cfRule>
    <cfRule type="cellIs" dxfId="711" priority="95" operator="equal">
      <formula>$N$139</formula>
    </cfRule>
  </conditionalFormatting>
  <conditionalFormatting sqref="R113">
    <cfRule type="cellIs" dxfId="710" priority="96" operator="equal">
      <formula>$N$138</formula>
    </cfRule>
    <cfRule type="cellIs" dxfId="709" priority="97" operator="equal">
      <formula>$N$137</formula>
    </cfRule>
    <cfRule type="cellIs" dxfId="708" priority="98" operator="equal">
      <formula>$N$136</formula>
    </cfRule>
    <cfRule type="cellIs" dxfId="707" priority="99" operator="equal">
      <formula>$N$135</formula>
    </cfRule>
    <cfRule type="cellIs" dxfId="706" priority="100" operator="equal">
      <formula>$N$131</formula>
    </cfRule>
  </conditionalFormatting>
  <conditionalFormatting sqref="R114">
    <cfRule type="cellIs" dxfId="705" priority="92" operator="equal">
      <formula>"CAPTURE"</formula>
    </cfRule>
    <cfRule type="cellIs" dxfId="704" priority="93" operator="equal">
      <formula>"END"</formula>
    </cfRule>
  </conditionalFormatting>
  <conditionalFormatting sqref="S104:S109">
    <cfRule type="cellIs" dxfId="703" priority="89" operator="equal">
      <formula>"Select Stage"</formula>
    </cfRule>
    <cfRule type="cellIs" dxfId="702" priority="90" operator="equal">
      <formula>"RESOLVE RATE"</formula>
    </cfRule>
    <cfRule type="cellIs" dxfId="701" priority="91" operator="equal">
      <formula>"END"</formula>
    </cfRule>
  </conditionalFormatting>
  <conditionalFormatting sqref="S110">
    <cfRule type="cellIs" dxfId="700" priority="86" operator="equal">
      <formula>"Select Stage"</formula>
    </cfRule>
    <cfRule type="cellIs" dxfId="699" priority="87" operator="equal">
      <formula>"RESOLVE RATE"</formula>
    </cfRule>
    <cfRule type="cellIs" dxfId="698" priority="88" operator="equal">
      <formula>"END"</formula>
    </cfRule>
  </conditionalFormatting>
  <conditionalFormatting sqref="S111">
    <cfRule type="cellIs" dxfId="697" priority="83" operator="equal">
      <formula>"Select Stage"</formula>
    </cfRule>
    <cfRule type="cellIs" dxfId="696" priority="84" operator="equal">
      <formula>"RESOLVE RATE"</formula>
    </cfRule>
    <cfRule type="cellIs" dxfId="695" priority="85" operator="equal">
      <formula>"END"</formula>
    </cfRule>
  </conditionalFormatting>
  <conditionalFormatting sqref="S112">
    <cfRule type="cellIs" dxfId="694" priority="80" operator="equal">
      <formula>"Select Stage"</formula>
    </cfRule>
    <cfRule type="cellIs" dxfId="693" priority="81" operator="equal">
      <formula>"RESOLVE RATE"</formula>
    </cfRule>
    <cfRule type="cellIs" dxfId="692" priority="82" operator="equal">
      <formula>"END"</formula>
    </cfRule>
  </conditionalFormatting>
  <conditionalFormatting sqref="S113">
    <cfRule type="cellIs" dxfId="691" priority="77" operator="equal">
      <formula>"Select Stage"</formula>
    </cfRule>
    <cfRule type="cellIs" dxfId="690" priority="78" operator="equal">
      <formula>"RESOLVE RATE"</formula>
    </cfRule>
    <cfRule type="cellIs" dxfId="689" priority="79" operator="equal">
      <formula>"END"</formula>
    </cfRule>
  </conditionalFormatting>
  <conditionalFormatting sqref="P117:P120">
    <cfRule type="cellIs" dxfId="688" priority="76" operator="equal">
      <formula>"END"</formula>
    </cfRule>
  </conditionalFormatting>
  <conditionalFormatting sqref="P117:P120">
    <cfRule type="cellIs" dxfId="687" priority="71" operator="equal">
      <formula>"Select Stage"</formula>
    </cfRule>
    <cfRule type="cellIs" dxfId="686" priority="75" operator="equal">
      <formula>"LECL % CAPTURE &gt;&gt;&gt;"</formula>
    </cfRule>
  </conditionalFormatting>
  <conditionalFormatting sqref="P118">
    <cfRule type="cellIs" dxfId="685" priority="74" operator="equal">
      <formula>"12-m ECL"</formula>
    </cfRule>
  </conditionalFormatting>
  <conditionalFormatting sqref="P117:P120">
    <cfRule type="cellIs" dxfId="684" priority="73" operator="equal">
      <formula>"12-m ECL"</formula>
    </cfRule>
  </conditionalFormatting>
  <conditionalFormatting sqref="P117:P120">
    <cfRule type="cellIs" dxfId="683" priority="72" operator="equal">
      <formula>"12-m ECL"</formula>
    </cfRule>
  </conditionalFormatting>
  <conditionalFormatting sqref="P118">
    <cfRule type="cellIs" dxfId="682" priority="70" operator="equal">
      <formula>"12-m ECL"</formula>
    </cfRule>
  </conditionalFormatting>
  <conditionalFormatting sqref="P117:P120">
    <cfRule type="cellIs" dxfId="681" priority="69" operator="equal">
      <formula>"12-m ECL"</formula>
    </cfRule>
  </conditionalFormatting>
  <conditionalFormatting sqref="P121">
    <cfRule type="cellIs" dxfId="680" priority="56" operator="equal">
      <formula>"END"</formula>
    </cfRule>
  </conditionalFormatting>
  <conditionalFormatting sqref="P121">
    <cfRule type="cellIs" dxfId="679" priority="52" operator="equal">
      <formula>"Select Stage"</formula>
    </cfRule>
    <cfRule type="cellIs" dxfId="678" priority="55" operator="equal">
      <formula>"LECL % CAPTURE &gt;&gt;&gt;"</formula>
    </cfRule>
  </conditionalFormatting>
  <conditionalFormatting sqref="P121">
    <cfRule type="cellIs" dxfId="677" priority="54" operator="equal">
      <formula>"12-m ECL"</formula>
    </cfRule>
  </conditionalFormatting>
  <conditionalFormatting sqref="P121">
    <cfRule type="cellIs" dxfId="676" priority="53" operator="equal">
      <formula>"12-m ECL"</formula>
    </cfRule>
  </conditionalFormatting>
  <conditionalFormatting sqref="P121">
    <cfRule type="cellIs" dxfId="675" priority="51" operator="equal">
      <formula>"12-m ECL"</formula>
    </cfRule>
  </conditionalFormatting>
  <conditionalFormatting sqref="P122">
    <cfRule type="cellIs" dxfId="674" priority="50" operator="equal">
      <formula>"END"</formula>
    </cfRule>
  </conditionalFormatting>
  <conditionalFormatting sqref="P122">
    <cfRule type="cellIs" dxfId="673" priority="46" operator="equal">
      <formula>"Select Stage"</formula>
    </cfRule>
    <cfRule type="cellIs" dxfId="672" priority="49" operator="equal">
      <formula>"LECL % CAPTURE &gt;&gt;&gt;"</formula>
    </cfRule>
  </conditionalFormatting>
  <conditionalFormatting sqref="P122">
    <cfRule type="cellIs" dxfId="671" priority="48" operator="equal">
      <formula>"12-m ECL"</formula>
    </cfRule>
  </conditionalFormatting>
  <conditionalFormatting sqref="P122">
    <cfRule type="cellIs" dxfId="670" priority="47" operator="equal">
      <formula>"12-m ECL"</formula>
    </cfRule>
  </conditionalFormatting>
  <conditionalFormatting sqref="P122">
    <cfRule type="cellIs" dxfId="669" priority="45" operator="equal">
      <formula>"12-m ECL"</formula>
    </cfRule>
  </conditionalFormatting>
  <conditionalFormatting sqref="P117:P122">
    <cfRule type="cellIs" dxfId="668" priority="44" operator="equal">
      <formula>"LECL"</formula>
    </cfRule>
  </conditionalFormatting>
  <conditionalFormatting sqref="S9">
    <cfRule type="cellIs" dxfId="667" priority="42" operator="equal">
      <formula>"RESOLVE RATE"</formula>
    </cfRule>
    <cfRule type="cellIs" dxfId="666" priority="43" operator="equal">
      <formula>"END"</formula>
    </cfRule>
  </conditionalFormatting>
  <conditionalFormatting sqref="I14:I87">
    <cfRule type="expression" dxfId="665" priority="41">
      <formula>AND(OR(I14="Select",I14="Spare"),OR(OR($J14&gt;0,$J14&lt;0),OR(OR($L14&gt;0,$L14&lt;0))))</formula>
    </cfRule>
  </conditionalFormatting>
  <conditionalFormatting sqref="H14:H87">
    <cfRule type="expression" dxfId="664" priority="40">
      <formula>AND(OR(H14="Select",H14="Spare"),OR(OR($J14&gt;0,$J14&lt;0),OR(OR($L14&gt;0,$L14&lt;0))))</formula>
    </cfRule>
  </conditionalFormatting>
  <conditionalFormatting sqref="G14:G87">
    <cfRule type="expression" dxfId="663" priority="39">
      <formula>AND(OR(G14="Select",G14="Spare"),OR(OR($J14&gt;0,$J14&lt;0),OR(OR($L14&gt;0,$L14&lt;0))))</formula>
    </cfRule>
  </conditionalFormatting>
  <conditionalFormatting sqref="F14:F87">
    <cfRule type="expression" dxfId="662" priority="38">
      <formula>AND(OR(F14="Select",F14="Spare"),OR(OR($J14&gt;0,$J14&lt;0),OR(OR($L14&gt;0,$L14&lt;0))))</formula>
    </cfRule>
  </conditionalFormatting>
  <conditionalFormatting sqref="D14:D87">
    <cfRule type="expression" dxfId="661" priority="37">
      <formula>AND(OR(D14="Select",D14="Spare"),OR(OR($J14&gt;0,$J14&lt;0),OR(OR($L14&gt;0,$L14&lt;0))))</formula>
    </cfRule>
  </conditionalFormatting>
  <conditionalFormatting sqref="C14:C87">
    <cfRule type="expression" dxfId="660" priority="36">
      <formula>AND(OR(C14="Select",C14="Spare"),OR(OR($J14&gt;0,$J14&lt;0),OR(OR($L14&gt;0,$L14&lt;0))))</formula>
    </cfRule>
  </conditionalFormatting>
  <conditionalFormatting sqref="B14:B87">
    <cfRule type="expression" dxfId="659" priority="35">
      <formula>AND(OR(B14="Select",B14="Spare"),OR(OR($J14&gt;0,$J14&lt;0),OR(OR($L14&gt;0,$L14&lt;0))))</formula>
    </cfRule>
  </conditionalFormatting>
  <conditionalFormatting sqref="B91:B100">
    <cfRule type="expression" dxfId="658" priority="34">
      <formula>AND(OR(B91="Select",B91="Spare"),OR(OR($J91&gt;0,$J91&lt;0),OR(OR($L91&gt;0,$L91&lt;0))))</formula>
    </cfRule>
  </conditionalFormatting>
  <conditionalFormatting sqref="G91:G100">
    <cfRule type="expression" dxfId="657" priority="33">
      <formula>AND(OR(G91="Select",G91="Spare"),OR(OR($J91&gt;0,$J91&lt;0),OR(OR($L91&gt;0,$L91&lt;0))))</formula>
    </cfRule>
  </conditionalFormatting>
  <conditionalFormatting sqref="F91:F100">
    <cfRule type="expression" dxfId="656" priority="32">
      <formula>AND(OR(F91="Select",F91="Spare"),OR(OR($J91&gt;0,$J91&lt;0),OR(OR($L91&gt;0,$L91&lt;0))))</formula>
    </cfRule>
  </conditionalFormatting>
  <conditionalFormatting sqref="D91:D100">
    <cfRule type="expression" dxfId="655" priority="31">
      <formula>AND(OR(D91="Select",D91="Spare"),OR(OR($J91&gt;0,$J91&lt;0),OR(OR($L91&gt;0,$L91&lt;0))))</formula>
    </cfRule>
  </conditionalFormatting>
  <conditionalFormatting sqref="C91:C100">
    <cfRule type="expression" dxfId="654" priority="30">
      <formula>AND(OR(C91="Select",C91="Spare"),OR(OR($J91&gt;0,$J91&lt;0),OR(OR($L91&gt;0,$L91&lt;0))))</formula>
    </cfRule>
  </conditionalFormatting>
  <conditionalFormatting sqref="I91:I100">
    <cfRule type="expression" dxfId="653" priority="29">
      <formula>AND(OR(I91="Select",I91="Spare"),OR(OR($J91&gt;0,$J91&lt;0),OR(OR($L91&gt;0,$L91&lt;0))))</formula>
    </cfRule>
  </conditionalFormatting>
  <conditionalFormatting sqref="I104:I113">
    <cfRule type="expression" dxfId="652" priority="28">
      <formula>AND(OR(I104="Select",I104="Spare"),OR(OR($J104&gt;0,$J104&lt;0),OR(OR($L104&gt;0,$L104&lt;0))))</formula>
    </cfRule>
  </conditionalFormatting>
  <conditionalFormatting sqref="H104:H113">
    <cfRule type="expression" dxfId="651" priority="27">
      <formula>AND(OR(H104="Select",H104="Spare"),OR(OR($J104&gt;0,$J104&lt;0),OR(OR($L104&gt;0,$L104&lt;0))))</formula>
    </cfRule>
  </conditionalFormatting>
  <conditionalFormatting sqref="G104:G113">
    <cfRule type="expression" dxfId="650" priority="26">
      <formula>AND(OR(G104="Select",G104="Spare"),OR(OR($J104&gt;0,$J104&lt;0),OR(OR($L104&gt;0,$L104&lt;0))))</formula>
    </cfRule>
  </conditionalFormatting>
  <conditionalFormatting sqref="F104:F113">
    <cfRule type="expression" dxfId="649" priority="25">
      <formula>AND(OR(F104="Select",F104="Spare"),OR(OR($J104&gt;0,$J104&lt;0),OR(OR($L104&gt;0,$L104&lt;0))))</formula>
    </cfRule>
  </conditionalFormatting>
  <conditionalFormatting sqref="D104:D113">
    <cfRule type="expression" dxfId="648" priority="24">
      <formula>AND(OR(D104="Select",D104="Spare"),OR(OR($J104&gt;0,$J104&lt;0),OR(OR($L104&gt;0,$L104&lt;0))))</formula>
    </cfRule>
  </conditionalFormatting>
  <conditionalFormatting sqref="C104:C113">
    <cfRule type="expression" dxfId="647" priority="23">
      <formula>AND(OR(C104="Select",C104="Spare"),OR(OR($J104&gt;0,$J104&lt;0),OR(OR($L104&gt;0,$L104&lt;0))))</formula>
    </cfRule>
  </conditionalFormatting>
  <conditionalFormatting sqref="B104:B113">
    <cfRule type="expression" dxfId="646" priority="22">
      <formula>AND(OR(B104="Select",B104="Spare"),OR(OR($J104&gt;0,$J104&lt;0),OR(OR($L104&gt;0,$L104&lt;0))))</formula>
    </cfRule>
  </conditionalFormatting>
  <conditionalFormatting sqref="I117:I122">
    <cfRule type="expression" dxfId="645" priority="21">
      <formula>AND(OR(I117="Select",I117="Spare"),OR(OR($J117&gt;0,$J117&lt;0),OR(OR($L117&gt;0,$L117&lt;0))))</formula>
    </cfRule>
  </conditionalFormatting>
  <conditionalFormatting sqref="H117:H122">
    <cfRule type="expression" dxfId="644" priority="20">
      <formula>AND(OR(H117="Select",H117="Spare"),OR(OR($J117&gt;0,$J117&lt;0),OR(OR($L117&gt;0,$L117&lt;0))))</formula>
    </cfRule>
  </conditionalFormatting>
  <conditionalFormatting sqref="G117:G122">
    <cfRule type="expression" dxfId="643" priority="19">
      <formula>AND(OR(G117="Select",G117="Spare"),OR(OR($J117&gt;0,$J117&lt;0),OR(OR($L117&gt;0,$L117&lt;0))))</formula>
    </cfRule>
  </conditionalFormatting>
  <conditionalFormatting sqref="F117:F122">
    <cfRule type="expression" dxfId="642" priority="18">
      <formula>AND(OR(F117="Select",F117="Spare"),OR(OR($J117&gt;0,$J117&lt;0),OR(OR($L117&gt;0,$L117&lt;0))))</formula>
    </cfRule>
  </conditionalFormatting>
  <conditionalFormatting sqref="D117:D122">
    <cfRule type="expression" dxfId="641" priority="17">
      <formula>AND(OR(D117="Select",D117="Spare"),OR(OR($J117&gt;0,$J117&lt;0),OR(OR($L117&gt;0,$L117&lt;0))))</formula>
    </cfRule>
  </conditionalFormatting>
  <conditionalFormatting sqref="C117:C122">
    <cfRule type="expression" dxfId="640" priority="16">
      <formula>AND(OR(C117="Select",C117="Spare"),OR(OR($J117&gt;0,$J117&lt;0),OR(OR($L117&gt;0,$L117&lt;0))))</formula>
    </cfRule>
  </conditionalFormatting>
  <conditionalFormatting sqref="B117:B122">
    <cfRule type="expression" dxfId="639" priority="15">
      <formula>AND(OR(B117="Select",B117="Spare"),OR(OR($J117&gt;0,$J117&lt;0),OR(OR($L117&gt;0,$L117&lt;0))))</formula>
    </cfRule>
  </conditionalFormatting>
  <conditionalFormatting sqref="E14">
    <cfRule type="expression" dxfId="638" priority="14">
      <formula>AND(OR(E14="Select",E14="Spare"),OR(OR($J14&gt;0,$J14&lt;0),OR(OR($L14&gt;0,$L14&lt;0))))</formula>
    </cfRule>
  </conditionalFormatting>
  <conditionalFormatting sqref="E15:E87">
    <cfRule type="expression" dxfId="637" priority="13">
      <formula>AND(OR(E15="Select",E15="Spare"),OR(OR($J15&gt;0,$J15&lt;0),OR(OR($L15&gt;0,$L15&lt;0))))</formula>
    </cfRule>
  </conditionalFormatting>
  <conditionalFormatting sqref="E91">
    <cfRule type="expression" dxfId="636" priority="12">
      <formula>AND(OR(E91="Select",E91="Spare"),OR(OR($J91&gt;0,$J91&lt;0),OR(OR($L91&gt;0,$L91&lt;0))))</formula>
    </cfRule>
  </conditionalFormatting>
  <conditionalFormatting sqref="E92">
    <cfRule type="expression" dxfId="635" priority="11">
      <formula>AND(OR(E92="Select",E92="Spare"),OR(OR($J92&gt;0,$J92&lt;0),OR(OR($L92&gt;0,$L92&lt;0))))</formula>
    </cfRule>
  </conditionalFormatting>
  <conditionalFormatting sqref="E93:E97">
    <cfRule type="expression" dxfId="634" priority="10">
      <formula>AND(OR(E93="Select",E93="Spare"),OR(OR($J93&gt;0,$J93&lt;0),OR(OR($L93&gt;0,$L93&lt;0))))</formula>
    </cfRule>
  </conditionalFormatting>
  <conditionalFormatting sqref="E98:E100">
    <cfRule type="expression" dxfId="633" priority="9">
      <formula>AND(OR(E98="Select",E98="Spare"),OR(OR($J98&gt;0,$J98&lt;0),OR(OR($L98&gt;0,$L98&lt;0))))</formula>
    </cfRule>
  </conditionalFormatting>
  <conditionalFormatting sqref="E104">
    <cfRule type="expression" dxfId="632" priority="8">
      <formula>AND(OR(E104="Select",E104="Spare"),OR(OR($J104&gt;0,$J104&lt;0),OR(OR($L104&gt;0,$L104&lt;0))))</formula>
    </cfRule>
  </conditionalFormatting>
  <conditionalFormatting sqref="E105">
    <cfRule type="expression" dxfId="631" priority="7">
      <formula>AND(OR(E105="Select",E105="Spare"),OR(OR($J105&gt;0,$J105&lt;0),OR(OR($L105&gt;0,$L105&lt;0))))</formula>
    </cfRule>
  </conditionalFormatting>
  <conditionalFormatting sqref="E106:E110">
    <cfRule type="expression" dxfId="630" priority="6">
      <formula>AND(OR(E106="Select",E106="Spare"),OR(OR($J106&gt;0,$J106&lt;0),OR(OR($L106&gt;0,$L106&lt;0))))</formula>
    </cfRule>
  </conditionalFormatting>
  <conditionalFormatting sqref="E111:E113">
    <cfRule type="expression" dxfId="629" priority="5">
      <formula>AND(OR(E111="Select",E111="Spare"),OR(OR($J111&gt;0,$J111&lt;0),OR(OR($L111&gt;0,$L111&lt;0))))</formula>
    </cfRule>
  </conditionalFormatting>
  <conditionalFormatting sqref="E117">
    <cfRule type="expression" dxfId="628" priority="4">
      <formula>AND(OR(E117="Select",E117="Spare"),OR(OR($J117&gt;0,$J117&lt;0),OR(OR($L117&gt;0,$L117&lt;0))))</formula>
    </cfRule>
  </conditionalFormatting>
  <conditionalFormatting sqref="E118">
    <cfRule type="expression" dxfId="627" priority="3">
      <formula>AND(OR(E118="Select",E118="Spare"),OR(OR($J118&gt;0,$J118&lt;0),OR(OR($L118&gt;0,$L118&lt;0))))</formula>
    </cfRule>
  </conditionalFormatting>
  <conditionalFormatting sqref="E119:E121">
    <cfRule type="expression" dxfId="626" priority="2">
      <formula>AND(OR(E119="Select",E119="Spare"),OR(OR($J119&gt;0,$J119&lt;0),OR(OR($L119&gt;0,$L119&lt;0))))</formula>
    </cfRule>
  </conditionalFormatting>
  <conditionalFormatting sqref="E122">
    <cfRule type="expression" dxfId="625" priority="1">
      <formula>AND(OR(E122="Select",E122="Spare"),OR(OR($J122&gt;0,$J122&lt;0),OR(OR($L122&gt;0,$L122&lt;0))))</formula>
    </cfRule>
  </conditionalFormatting>
  <dataValidations count="9">
    <dataValidation type="list" allowBlank="1" showInputMessage="1" showErrorMessage="1" errorTitle="Dropdown table" error="Please capture additional criteria in dropdown box" sqref="I13:I87 I117:I122 I104:I113 I91:I100">
      <formula1>$I$131:$I$156</formula1>
    </dataValidation>
    <dataValidation type="list" allowBlank="1" showInputMessage="1" showErrorMessage="1" errorTitle="Dropdown" error="Please capture additional criteria in the dropdown box" sqref="H13:H87 H117:H122 H104:H113">
      <formula1>$H$131:$H$134</formula1>
    </dataValidation>
    <dataValidation type="list" allowBlank="1" showInputMessage="1" showErrorMessage="1" errorTitle="Dropdown" error="Please capture additional criteria in the dropdown box" sqref="G13:G87 G117:G122 G104:G113 G91:G100">
      <formula1>$G$131:$G$156</formula1>
    </dataValidation>
    <dataValidation type="list" allowBlank="1" showInputMessage="1" showErrorMessage="1" errorTitle="Dropdown" error="Please capture additional criteria in the dropdown box" sqref="F13:F87 F117:F122 F104:F113 F91:F100">
      <formula1>$F$131:$F$156</formula1>
    </dataValidation>
    <dataValidation type="list" allowBlank="1" showInputMessage="1" showErrorMessage="1" errorTitle="Dropdown" error="Please capture additional criteria in the dropdown box" sqref="D104:D113 D13:D87 D91:D100 D117:D122">
      <formula1>$D$131:$D$156</formula1>
    </dataValidation>
    <dataValidation type="list" allowBlank="1" showInputMessage="1" showErrorMessage="1" errorTitle="Dropdown" error="Please capture additional criteria in the dropdown box" sqref="C13:C87 C91:C100 C104:C113 C117:C122">
      <formula1>$C$131:$C$156</formula1>
    </dataValidation>
    <dataValidation type="list" allowBlank="1" showInputMessage="1" showErrorMessage="1" errorTitle="Dropdown" error="Please capture additional criteria in the dropdown box" sqref="B13:B87 B91:B100 B104:B113 B117:B122">
      <formula1>$B$131:$B$156</formula1>
    </dataValidation>
    <dataValidation type="list" allowBlank="1" showInputMessage="1" showErrorMessage="1" errorTitle="Dropdown" error="Please capture additional criteria in the dropdown box" sqref="H91:H100">
      <formula1>$H$136:$H$137</formula1>
    </dataValidation>
    <dataValidation type="list" allowBlank="1" showInputMessage="1" showErrorMessage="1" errorTitle="Dropdown" error="Please capture additional criteria in the dropdown box" sqref="E13:E87 E91:E100 E104:E113 E117:E122">
      <formula1>$E$131:$E$156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Q156"/>
  <sheetViews>
    <sheetView showGridLines="0" workbookViewId="0"/>
  </sheetViews>
  <sheetFormatPr defaultColWidth="9.109375" defaultRowHeight="13.2" customHeight="1" x14ac:dyDescent="0.25"/>
  <cols>
    <col min="1" max="1" width="1.77734375" style="2" customWidth="1"/>
    <col min="2" max="8" width="10.77734375" style="3" customWidth="1"/>
    <col min="9" max="9" width="50.77734375" style="3" customWidth="1"/>
    <col min="10" max="13" width="13.77734375" style="2" customWidth="1"/>
    <col min="14" max="14" width="20.77734375" style="6" customWidth="1"/>
    <col min="15" max="15" width="1.77734375" style="2" customWidth="1"/>
    <col min="16" max="16" width="15.77734375" style="79" customWidth="1"/>
    <col min="17" max="19" width="13.77734375" style="5" customWidth="1"/>
    <col min="20" max="20" width="1.77734375" style="2" customWidth="1"/>
    <col min="21" max="25" width="13.77734375" style="2" customWidth="1"/>
    <col min="26" max="26" width="1.77734375" style="2" customWidth="1"/>
    <col min="27" max="31" width="13.77734375" style="2" customWidth="1"/>
    <col min="32" max="32" width="1.77734375" style="2" customWidth="1"/>
    <col min="33" max="37" width="13.77734375" style="2" customWidth="1"/>
    <col min="38" max="38" width="1.77734375" style="2" customWidth="1"/>
    <col min="39" max="43" width="13.77734375" style="2" customWidth="1"/>
    <col min="44" max="16384" width="9.109375" style="2"/>
  </cols>
  <sheetData>
    <row r="1" spans="2:43" ht="13.2" customHeight="1" thickBot="1" x14ac:dyDescent="0.3"/>
    <row r="2" spans="2:43" ht="13.2" customHeight="1" x14ac:dyDescent="0.25">
      <c r="B2" s="141" t="s">
        <v>4</v>
      </c>
      <c r="C2" s="141"/>
      <c r="D2" s="141"/>
      <c r="E2" s="141"/>
      <c r="F2" s="141"/>
      <c r="G2" s="141"/>
      <c r="H2" s="141"/>
      <c r="I2" s="61" t="str">
        <f>+'Application Summary'!E2</f>
        <v>ER</v>
      </c>
      <c r="L2" s="143" t="s">
        <v>3</v>
      </c>
      <c r="P2" s="7"/>
      <c r="Q2" s="7"/>
      <c r="R2" s="7"/>
      <c r="S2" s="7"/>
    </row>
    <row r="3" spans="2:43" ht="13.2" customHeight="1" x14ac:dyDescent="0.25">
      <c r="B3" s="141" t="s">
        <v>5</v>
      </c>
      <c r="C3" s="141"/>
      <c r="D3" s="141"/>
      <c r="E3" s="141"/>
      <c r="F3" s="141"/>
      <c r="G3" s="141"/>
      <c r="H3" s="141"/>
      <c r="I3" s="61">
        <f>+'Application Summary'!E3</f>
        <v>9999888776</v>
      </c>
      <c r="L3" s="144"/>
      <c r="P3" s="7"/>
      <c r="Q3" s="7"/>
      <c r="R3" s="7"/>
      <c r="S3" s="7"/>
    </row>
    <row r="4" spans="2:43" ht="13.2" customHeight="1" x14ac:dyDescent="0.25">
      <c r="B4" s="141" t="s">
        <v>109</v>
      </c>
      <c r="C4" s="141"/>
      <c r="D4" s="141"/>
      <c r="E4" s="141"/>
      <c r="F4" s="141"/>
      <c r="G4" s="141"/>
      <c r="H4" s="141"/>
      <c r="I4" s="62">
        <f>+'Application Summary'!E6</f>
        <v>43101</v>
      </c>
      <c r="L4" s="144"/>
      <c r="P4" s="8"/>
      <c r="Q4" s="8"/>
      <c r="R4" s="8"/>
      <c r="S4" s="8"/>
    </row>
    <row r="5" spans="2:43" ht="13.2" customHeight="1" thickBot="1" x14ac:dyDescent="0.3">
      <c r="B5" s="141" t="s">
        <v>108</v>
      </c>
      <c r="C5" s="141"/>
      <c r="D5" s="141"/>
      <c r="E5" s="141"/>
      <c r="F5" s="141"/>
      <c r="G5" s="141"/>
      <c r="H5" s="141"/>
      <c r="I5" s="139" t="s">
        <v>113</v>
      </c>
      <c r="L5" s="145"/>
      <c r="P5" s="8"/>
      <c r="Q5" s="8"/>
      <c r="R5" s="8"/>
      <c r="S5" s="8"/>
    </row>
    <row r="6" spans="2:43" ht="13.2" customHeight="1" thickBot="1" x14ac:dyDescent="0.3"/>
    <row r="7" spans="2:43" ht="49.95" customHeight="1" thickBot="1" x14ac:dyDescent="0.3">
      <c r="B7" s="4" t="s">
        <v>53</v>
      </c>
      <c r="C7" s="4" t="str">
        <f>+C130</f>
        <v>Homogeneous Group Identifier CAPTURE</v>
      </c>
      <c r="D7" s="4" t="s">
        <v>8</v>
      </c>
      <c r="E7" s="4" t="s">
        <v>182</v>
      </c>
      <c r="F7" s="4" t="s">
        <v>26</v>
      </c>
      <c r="G7" s="4" t="s">
        <v>27</v>
      </c>
      <c r="H7" s="4" t="s">
        <v>25</v>
      </c>
      <c r="I7" s="4" t="s">
        <v>52</v>
      </c>
      <c r="J7" s="9" t="s">
        <v>0</v>
      </c>
      <c r="K7" s="4" t="s">
        <v>70</v>
      </c>
      <c r="L7" s="9" t="s">
        <v>1</v>
      </c>
      <c r="M7" s="9" t="s">
        <v>2</v>
      </c>
      <c r="S7" s="113"/>
    </row>
    <row r="8" spans="2:43" s="12" customFormat="1" ht="13.2" customHeight="1" thickBot="1" x14ac:dyDescent="0.3">
      <c r="B8" s="10"/>
      <c r="C8" s="10"/>
      <c r="D8" s="10"/>
      <c r="E8" s="10"/>
      <c r="F8" s="10"/>
      <c r="G8" s="10"/>
      <c r="H8" s="10"/>
      <c r="I8" s="10"/>
      <c r="J8" s="11"/>
      <c r="K8" s="11"/>
      <c r="L8" s="11"/>
      <c r="M8" s="11"/>
      <c r="N8" s="11"/>
      <c r="O8" s="11"/>
      <c r="P8" s="11"/>
      <c r="Q8" s="11"/>
      <c r="R8" s="11"/>
      <c r="S8" s="11"/>
      <c r="U8" s="2"/>
      <c r="V8" s="2"/>
      <c r="W8" s="2"/>
      <c r="X8" s="2"/>
      <c r="Y8" s="2"/>
      <c r="AA8" s="2"/>
      <c r="AB8" s="2"/>
      <c r="AC8" s="2"/>
      <c r="AD8" s="2"/>
      <c r="AE8" s="2"/>
      <c r="AG8" s="2"/>
      <c r="AH8" s="2"/>
      <c r="AI8" s="2"/>
      <c r="AJ8" s="2"/>
      <c r="AK8" s="2"/>
      <c r="AM8" s="2"/>
      <c r="AN8" s="2"/>
      <c r="AO8" s="2"/>
      <c r="AP8" s="2"/>
      <c r="AQ8" s="2"/>
    </row>
    <row r="9" spans="2:43" s="10" customFormat="1" ht="60" customHeight="1" thickBot="1" x14ac:dyDescent="0.3">
      <c r="B9" s="4" t="s">
        <v>37</v>
      </c>
      <c r="C9" s="4" t="s">
        <v>37</v>
      </c>
      <c r="D9" s="4" t="s">
        <v>37</v>
      </c>
      <c r="E9" s="4" t="s">
        <v>37</v>
      </c>
      <c r="F9" s="4" t="s">
        <v>37</v>
      </c>
      <c r="G9" s="4" t="s">
        <v>37</v>
      </c>
      <c r="H9" s="4" t="s">
        <v>37</v>
      </c>
      <c r="I9" s="4" t="s">
        <v>37</v>
      </c>
      <c r="J9" s="4" t="s">
        <v>39</v>
      </c>
      <c r="K9" s="4" t="s">
        <v>70</v>
      </c>
      <c r="L9" s="4" t="s">
        <v>41</v>
      </c>
      <c r="M9" s="104" t="s">
        <v>2</v>
      </c>
      <c r="N9" s="104" t="s">
        <v>32</v>
      </c>
      <c r="P9" s="4" t="s">
        <v>126</v>
      </c>
      <c r="Q9" s="4" t="s">
        <v>135</v>
      </c>
      <c r="R9" s="105" t="s">
        <v>24</v>
      </c>
      <c r="S9" s="106" t="s">
        <v>144</v>
      </c>
      <c r="U9" s="107" t="s">
        <v>0</v>
      </c>
      <c r="V9" s="4" t="s">
        <v>70</v>
      </c>
      <c r="W9" s="107" t="s">
        <v>1</v>
      </c>
      <c r="X9" s="107" t="s">
        <v>2</v>
      </c>
      <c r="Y9" s="108" t="s">
        <v>134</v>
      </c>
      <c r="AA9" s="107" t="s">
        <v>0</v>
      </c>
      <c r="AB9" s="4" t="s">
        <v>70</v>
      </c>
      <c r="AC9" s="107" t="s">
        <v>1</v>
      </c>
      <c r="AD9" s="107" t="s">
        <v>2</v>
      </c>
      <c r="AE9" s="108" t="s">
        <v>134</v>
      </c>
      <c r="AG9" s="107" t="s">
        <v>0</v>
      </c>
      <c r="AH9" s="4" t="s">
        <v>70</v>
      </c>
      <c r="AI9" s="107" t="s">
        <v>1</v>
      </c>
      <c r="AJ9" s="107" t="s">
        <v>2</v>
      </c>
      <c r="AK9" s="108" t="s">
        <v>134</v>
      </c>
      <c r="AM9" s="107" t="s">
        <v>0</v>
      </c>
      <c r="AN9" s="4" t="s">
        <v>70</v>
      </c>
      <c r="AO9" s="107" t="s">
        <v>1</v>
      </c>
      <c r="AP9" s="107" t="s">
        <v>2</v>
      </c>
      <c r="AQ9" s="107" t="s">
        <v>143</v>
      </c>
    </row>
    <row r="10" spans="2:43" s="10" customFormat="1" ht="13.05" customHeight="1" thickBot="1" x14ac:dyDescent="0.3">
      <c r="B10" s="1" t="s">
        <v>38</v>
      </c>
      <c r="C10" s="1" t="s">
        <v>38</v>
      </c>
      <c r="D10" s="1" t="s">
        <v>38</v>
      </c>
      <c r="E10" s="1" t="s">
        <v>38</v>
      </c>
      <c r="F10" s="1" t="s">
        <v>38</v>
      </c>
      <c r="G10" s="1" t="s">
        <v>38</v>
      </c>
      <c r="H10" s="1" t="s">
        <v>38</v>
      </c>
      <c r="I10" s="1" t="s">
        <v>38</v>
      </c>
      <c r="J10" s="1" t="s">
        <v>40</v>
      </c>
      <c r="K10" s="1" t="s">
        <v>40</v>
      </c>
      <c r="L10" s="1" t="s">
        <v>40</v>
      </c>
      <c r="M10" s="109" t="s">
        <v>42</v>
      </c>
      <c r="N10" s="1" t="s">
        <v>43</v>
      </c>
      <c r="P10" s="110"/>
      <c r="Q10" s="1" t="s">
        <v>40</v>
      </c>
      <c r="R10" s="80"/>
      <c r="S10" s="80"/>
      <c r="U10" s="160" t="s">
        <v>142</v>
      </c>
      <c r="V10" s="161"/>
      <c r="W10" s="161"/>
      <c r="X10" s="161"/>
      <c r="Y10" s="162"/>
      <c r="AA10" s="160" t="s">
        <v>137</v>
      </c>
      <c r="AB10" s="161"/>
      <c r="AC10" s="161"/>
      <c r="AD10" s="161"/>
      <c r="AE10" s="162"/>
      <c r="AG10" s="160" t="s">
        <v>138</v>
      </c>
      <c r="AH10" s="161"/>
      <c r="AI10" s="161"/>
      <c r="AJ10" s="161"/>
      <c r="AK10" s="162"/>
      <c r="AM10" s="160" t="s">
        <v>44</v>
      </c>
      <c r="AN10" s="161"/>
      <c r="AO10" s="161"/>
      <c r="AP10" s="161"/>
      <c r="AQ10" s="162"/>
    </row>
    <row r="11" spans="2:43" ht="13.2" customHeight="1" thickBot="1" x14ac:dyDescent="0.3">
      <c r="F11" s="10"/>
      <c r="G11" s="10"/>
      <c r="H11" s="10"/>
    </row>
    <row r="12" spans="2:43" ht="13.2" customHeight="1" thickBot="1" x14ac:dyDescent="0.3">
      <c r="B12" s="157" t="s">
        <v>116</v>
      </c>
      <c r="C12" s="158"/>
      <c r="D12" s="158"/>
      <c r="E12" s="158"/>
      <c r="F12" s="158"/>
      <c r="G12" s="158"/>
      <c r="H12" s="158"/>
      <c r="I12" s="159"/>
    </row>
    <row r="13" spans="2:43" ht="13.2" customHeight="1" x14ac:dyDescent="0.25">
      <c r="B13" s="39" t="s">
        <v>29</v>
      </c>
      <c r="C13" s="39" t="s">
        <v>29</v>
      </c>
      <c r="D13" s="39" t="s">
        <v>29</v>
      </c>
      <c r="E13" s="39" t="s">
        <v>29</v>
      </c>
      <c r="F13" s="39" t="s">
        <v>29</v>
      </c>
      <c r="G13" s="39" t="s">
        <v>29</v>
      </c>
      <c r="H13" s="39" t="s">
        <v>29</v>
      </c>
      <c r="I13" s="39" t="s">
        <v>29</v>
      </c>
      <c r="J13" s="40">
        <v>0</v>
      </c>
      <c r="K13" s="41">
        <v>0</v>
      </c>
      <c r="L13" s="41">
        <v>0</v>
      </c>
      <c r="M13" s="14">
        <f t="shared" ref="M13:M52" si="0">+J13+L13</f>
        <v>0</v>
      </c>
      <c r="N13" s="15" t="str">
        <f t="shared" ref="N13:N52" si="1">IF(L13&gt;0,"NEGATIVE PROV PLEASE",IF(OR(J13&lt;0,K13&lt;0),"POSITIVE ADV or VAR PLEASE",IF(AND(J13&gt;0,K13=0),"ADV + NO VAR?",IF(AND(K13&gt;0,J13=0),"VAR but NO ADV?",IF(AND(K13&gt;0,L13=0),"VAR + NO PROV?",IF(AND(K13=0,L13&lt;0),"NO VAR but PROV?",IF(-L13&gt;0,IF((-L13/K13)&gt;100%,"PROV &gt; VAR?","END"),"END")))))))</f>
        <v>END</v>
      </c>
      <c r="P13" s="99" t="str">
        <f>IF(AND(L13&lt;0,H13="Select",N13="END"),"Select Stage",IF(H13="Select","END","LECL % CAPTURE &gt;&gt;&gt;"))</f>
        <v>END</v>
      </c>
      <c r="Q13" s="70">
        <v>0</v>
      </c>
      <c r="R13" s="65" t="str">
        <f t="shared" ref="R13:R76" si="2">IF(AND(K13=0,L13=0),"END",IF(OR(N13=N$131,N13=N$132,N13=N$133,N13=N$134,N13=N$135,N13=N$136,N13=N$137,N13=N$138),"RESOLVE FLAG",IF(AND(K13&gt;0,L13&lt;0),(-L13/K13),0)))</f>
        <v>END</v>
      </c>
      <c r="S13" s="56" t="str">
        <f>IFERROR(IF(P13="Select Stage","Select Stage",IF(P13="END","END",IF(P13="LECL % CAPTURE &gt;&gt;&gt;",IF(Q13&gt;40%,R13*Q13,+R13*40%)))),"END")</f>
        <v>END</v>
      </c>
      <c r="U13" s="16">
        <f t="shared" ref="U13:U76" si="3">IF($H13=$H$132,$J13,0)</f>
        <v>0</v>
      </c>
      <c r="V13" s="14">
        <f t="shared" ref="V13:V76" si="4">IF($H13=$H$132,$K13,0)</f>
        <v>0</v>
      </c>
      <c r="W13" s="14">
        <f t="shared" ref="W13:W76" si="5">IF($H13=$H$132,$L13,0)</f>
        <v>0</v>
      </c>
      <c r="X13" s="14">
        <f t="shared" ref="X13:X52" si="6">+U13+W13</f>
        <v>0</v>
      </c>
      <c r="Y13" s="17">
        <f>IFERROR(ROUND(IF(W13&lt;0,+$L13*($S13/$R13),0),0),0)</f>
        <v>0</v>
      </c>
      <c r="AA13" s="16">
        <f t="shared" ref="AA13:AA76" si="7">IF($H13=$H$133,$J13,0)</f>
        <v>0</v>
      </c>
      <c r="AB13" s="14">
        <f t="shared" ref="AB13:AB76" si="8">IF($H13=$H$133,$K13,0)</f>
        <v>0</v>
      </c>
      <c r="AC13" s="14">
        <f t="shared" ref="AC13:AC76" si="9">IF($H13=$H$133,$L13,0)</f>
        <v>0</v>
      </c>
      <c r="AD13" s="14">
        <f t="shared" ref="AD13:AD52" si="10">+AA13+AC13</f>
        <v>0</v>
      </c>
      <c r="AE13" s="17">
        <f>IFERROR(ROUND(IF(AC13&lt;0,+$L13*($S13/$R13),0),0),0)</f>
        <v>0</v>
      </c>
      <c r="AG13" s="16">
        <f t="shared" ref="AG13:AG76" si="11">IF($H13=$H$134,$J13,0)</f>
        <v>0</v>
      </c>
      <c r="AH13" s="14">
        <f t="shared" ref="AH13:AH76" si="12">IF($H13=$H$134,$K13,0)</f>
        <v>0</v>
      </c>
      <c r="AI13" s="14">
        <f t="shared" ref="AI13:AI76" si="13">IF($H13=$H$134,$L13,0)</f>
        <v>0</v>
      </c>
      <c r="AJ13" s="14">
        <f t="shared" ref="AJ13:AJ52" si="14">+AG13+AI13</f>
        <v>0</v>
      </c>
      <c r="AK13" s="17">
        <f>IFERROR(ROUND(IF(AI13&lt;0,+$L13*($S13/$R13),0),0),0)</f>
        <v>0</v>
      </c>
      <c r="AM13" s="16">
        <f t="shared" ref="AM13:AO28" si="15">+U13+AA13+AG13</f>
        <v>0</v>
      </c>
      <c r="AN13" s="14">
        <f t="shared" si="15"/>
        <v>0</v>
      </c>
      <c r="AO13" s="14">
        <f t="shared" si="15"/>
        <v>0</v>
      </c>
      <c r="AP13" s="14">
        <f t="shared" ref="AP13:AP52" si="16">+AM13+AO13</f>
        <v>0</v>
      </c>
      <c r="AQ13" s="17">
        <f t="shared" ref="AQ13:AQ52" si="17">+Y13+AE13+AK13</f>
        <v>0</v>
      </c>
    </row>
    <row r="14" spans="2:43" ht="13.2" customHeight="1" x14ac:dyDescent="0.25">
      <c r="B14" s="39" t="s">
        <v>29</v>
      </c>
      <c r="C14" s="39" t="s">
        <v>29</v>
      </c>
      <c r="D14" s="39" t="s">
        <v>29</v>
      </c>
      <c r="E14" s="39" t="s">
        <v>29</v>
      </c>
      <c r="F14" s="39" t="s">
        <v>29</v>
      </c>
      <c r="G14" s="39" t="s">
        <v>29</v>
      </c>
      <c r="H14" s="39" t="s">
        <v>29</v>
      </c>
      <c r="I14" s="39" t="s">
        <v>29</v>
      </c>
      <c r="J14" s="42">
        <v>0</v>
      </c>
      <c r="K14" s="43">
        <v>0</v>
      </c>
      <c r="L14" s="43">
        <v>0</v>
      </c>
      <c r="M14" s="18">
        <f t="shared" si="0"/>
        <v>0</v>
      </c>
      <c r="N14" s="19" t="str">
        <f t="shared" si="1"/>
        <v>END</v>
      </c>
      <c r="P14" s="100" t="str">
        <f t="shared" ref="P14:P77" si="18">IF(AND(L14&lt;0,H14="Select",N14="END"),"Select Stage",IF(H14="Select","END","LECL % CAPTURE &gt;&gt;&gt;"))</f>
        <v>END</v>
      </c>
      <c r="Q14" s="64">
        <v>0</v>
      </c>
      <c r="R14" s="63" t="str">
        <f t="shared" si="2"/>
        <v>END</v>
      </c>
      <c r="S14" s="57" t="str">
        <f t="shared" ref="S14:S77" si="19">IFERROR(IF(P14="Select Stage","Select Stage",IF(P14="END","END",IF(P14="LECL % CAPTURE &gt;&gt;&gt;",IF(Q14&gt;40%,R14*Q14,+R14*40%)))),"END")</f>
        <v>END</v>
      </c>
      <c r="U14" s="20">
        <f t="shared" si="3"/>
        <v>0</v>
      </c>
      <c r="V14" s="18">
        <f t="shared" si="4"/>
        <v>0</v>
      </c>
      <c r="W14" s="18">
        <f t="shared" si="5"/>
        <v>0</v>
      </c>
      <c r="X14" s="18">
        <f t="shared" si="6"/>
        <v>0</v>
      </c>
      <c r="Y14" s="21">
        <f t="shared" ref="Y14:Y77" si="20">IFERROR(ROUND(IF(W14&lt;0,+$L14*($S14/$R14),0),0),0)</f>
        <v>0</v>
      </c>
      <c r="AA14" s="20">
        <f t="shared" si="7"/>
        <v>0</v>
      </c>
      <c r="AB14" s="18">
        <f t="shared" si="8"/>
        <v>0</v>
      </c>
      <c r="AC14" s="18">
        <f t="shared" si="9"/>
        <v>0</v>
      </c>
      <c r="AD14" s="18">
        <f t="shared" si="10"/>
        <v>0</v>
      </c>
      <c r="AE14" s="21">
        <f t="shared" ref="AE14:AE77" si="21">IFERROR(ROUND(IF(AC14&lt;0,+$L14*($S14/$R14),0),0),0)</f>
        <v>0</v>
      </c>
      <c r="AG14" s="20">
        <f t="shared" si="11"/>
        <v>0</v>
      </c>
      <c r="AH14" s="18">
        <f t="shared" si="12"/>
        <v>0</v>
      </c>
      <c r="AI14" s="18">
        <f t="shared" si="13"/>
        <v>0</v>
      </c>
      <c r="AJ14" s="18">
        <f t="shared" si="14"/>
        <v>0</v>
      </c>
      <c r="AK14" s="21">
        <f t="shared" ref="AK14:AK77" si="22">IFERROR(ROUND(IF(AI14&lt;0,+$L14*($S14/$R14),0),0),0)</f>
        <v>0</v>
      </c>
      <c r="AM14" s="20">
        <f t="shared" si="15"/>
        <v>0</v>
      </c>
      <c r="AN14" s="18">
        <f t="shared" si="15"/>
        <v>0</v>
      </c>
      <c r="AO14" s="18">
        <f t="shared" si="15"/>
        <v>0</v>
      </c>
      <c r="AP14" s="18">
        <f t="shared" si="16"/>
        <v>0</v>
      </c>
      <c r="AQ14" s="21">
        <f t="shared" si="17"/>
        <v>0</v>
      </c>
    </row>
    <row r="15" spans="2:43" ht="13.2" customHeight="1" x14ac:dyDescent="0.25">
      <c r="B15" s="39" t="s">
        <v>29</v>
      </c>
      <c r="C15" s="39" t="s">
        <v>29</v>
      </c>
      <c r="D15" s="39" t="s">
        <v>29</v>
      </c>
      <c r="E15" s="39" t="s">
        <v>29</v>
      </c>
      <c r="F15" s="39" t="s">
        <v>29</v>
      </c>
      <c r="G15" s="39" t="s">
        <v>29</v>
      </c>
      <c r="H15" s="39" t="s">
        <v>29</v>
      </c>
      <c r="I15" s="39" t="s">
        <v>29</v>
      </c>
      <c r="J15" s="42">
        <v>0</v>
      </c>
      <c r="K15" s="43">
        <v>0</v>
      </c>
      <c r="L15" s="43">
        <v>0</v>
      </c>
      <c r="M15" s="18">
        <f t="shared" si="0"/>
        <v>0</v>
      </c>
      <c r="N15" s="19" t="str">
        <f t="shared" si="1"/>
        <v>END</v>
      </c>
      <c r="P15" s="100" t="str">
        <f t="shared" si="18"/>
        <v>END</v>
      </c>
      <c r="Q15" s="64">
        <v>0</v>
      </c>
      <c r="R15" s="63" t="str">
        <f t="shared" si="2"/>
        <v>END</v>
      </c>
      <c r="S15" s="57" t="str">
        <f t="shared" si="19"/>
        <v>END</v>
      </c>
      <c r="U15" s="20">
        <f t="shared" si="3"/>
        <v>0</v>
      </c>
      <c r="V15" s="18">
        <f t="shared" si="4"/>
        <v>0</v>
      </c>
      <c r="W15" s="18">
        <f t="shared" si="5"/>
        <v>0</v>
      </c>
      <c r="X15" s="18">
        <f t="shared" si="6"/>
        <v>0</v>
      </c>
      <c r="Y15" s="21">
        <f t="shared" si="20"/>
        <v>0</v>
      </c>
      <c r="AA15" s="20">
        <f t="shared" si="7"/>
        <v>0</v>
      </c>
      <c r="AB15" s="18">
        <f t="shared" si="8"/>
        <v>0</v>
      </c>
      <c r="AC15" s="18">
        <f t="shared" si="9"/>
        <v>0</v>
      </c>
      <c r="AD15" s="18">
        <f t="shared" si="10"/>
        <v>0</v>
      </c>
      <c r="AE15" s="21">
        <f t="shared" si="21"/>
        <v>0</v>
      </c>
      <c r="AG15" s="20">
        <f t="shared" si="11"/>
        <v>0</v>
      </c>
      <c r="AH15" s="18">
        <f t="shared" si="12"/>
        <v>0</v>
      </c>
      <c r="AI15" s="18">
        <f t="shared" si="13"/>
        <v>0</v>
      </c>
      <c r="AJ15" s="18">
        <f t="shared" si="14"/>
        <v>0</v>
      </c>
      <c r="AK15" s="21">
        <f t="shared" si="22"/>
        <v>0</v>
      </c>
      <c r="AM15" s="20">
        <f t="shared" si="15"/>
        <v>0</v>
      </c>
      <c r="AN15" s="18">
        <f t="shared" si="15"/>
        <v>0</v>
      </c>
      <c r="AO15" s="18">
        <f t="shared" si="15"/>
        <v>0</v>
      </c>
      <c r="AP15" s="18">
        <f t="shared" si="16"/>
        <v>0</v>
      </c>
      <c r="AQ15" s="21">
        <f t="shared" si="17"/>
        <v>0</v>
      </c>
    </row>
    <row r="16" spans="2:43" ht="13.2" customHeight="1" x14ac:dyDescent="0.25">
      <c r="B16" s="39" t="s">
        <v>29</v>
      </c>
      <c r="C16" s="39" t="s">
        <v>29</v>
      </c>
      <c r="D16" s="39" t="s">
        <v>29</v>
      </c>
      <c r="E16" s="39" t="s">
        <v>29</v>
      </c>
      <c r="F16" s="39" t="s">
        <v>29</v>
      </c>
      <c r="G16" s="39" t="s">
        <v>29</v>
      </c>
      <c r="H16" s="39" t="s">
        <v>29</v>
      </c>
      <c r="I16" s="39" t="s">
        <v>29</v>
      </c>
      <c r="J16" s="42">
        <v>0</v>
      </c>
      <c r="K16" s="43">
        <v>0</v>
      </c>
      <c r="L16" s="43">
        <v>0</v>
      </c>
      <c r="M16" s="18">
        <f t="shared" si="0"/>
        <v>0</v>
      </c>
      <c r="N16" s="19" t="str">
        <f t="shared" si="1"/>
        <v>END</v>
      </c>
      <c r="P16" s="100" t="str">
        <f t="shared" si="18"/>
        <v>END</v>
      </c>
      <c r="Q16" s="64">
        <v>0</v>
      </c>
      <c r="R16" s="63" t="str">
        <f t="shared" si="2"/>
        <v>END</v>
      </c>
      <c r="S16" s="57" t="str">
        <f t="shared" si="19"/>
        <v>END</v>
      </c>
      <c r="U16" s="20">
        <f t="shared" si="3"/>
        <v>0</v>
      </c>
      <c r="V16" s="18">
        <f t="shared" si="4"/>
        <v>0</v>
      </c>
      <c r="W16" s="18">
        <f t="shared" si="5"/>
        <v>0</v>
      </c>
      <c r="X16" s="18">
        <f t="shared" si="6"/>
        <v>0</v>
      </c>
      <c r="Y16" s="21">
        <f t="shared" si="20"/>
        <v>0</v>
      </c>
      <c r="AA16" s="20">
        <f t="shared" si="7"/>
        <v>0</v>
      </c>
      <c r="AB16" s="18">
        <f t="shared" si="8"/>
        <v>0</v>
      </c>
      <c r="AC16" s="18">
        <f t="shared" si="9"/>
        <v>0</v>
      </c>
      <c r="AD16" s="18">
        <f t="shared" si="10"/>
        <v>0</v>
      </c>
      <c r="AE16" s="21">
        <f t="shared" si="21"/>
        <v>0</v>
      </c>
      <c r="AG16" s="20">
        <f t="shared" si="11"/>
        <v>0</v>
      </c>
      <c r="AH16" s="18">
        <f t="shared" si="12"/>
        <v>0</v>
      </c>
      <c r="AI16" s="18">
        <f t="shared" si="13"/>
        <v>0</v>
      </c>
      <c r="AJ16" s="18">
        <f t="shared" si="14"/>
        <v>0</v>
      </c>
      <c r="AK16" s="21">
        <f t="shared" si="22"/>
        <v>0</v>
      </c>
      <c r="AM16" s="20">
        <f t="shared" si="15"/>
        <v>0</v>
      </c>
      <c r="AN16" s="18">
        <f t="shared" si="15"/>
        <v>0</v>
      </c>
      <c r="AO16" s="18">
        <f t="shared" si="15"/>
        <v>0</v>
      </c>
      <c r="AP16" s="18">
        <f t="shared" si="16"/>
        <v>0</v>
      </c>
      <c r="AQ16" s="21">
        <f t="shared" si="17"/>
        <v>0</v>
      </c>
    </row>
    <row r="17" spans="2:43" ht="13.2" customHeight="1" x14ac:dyDescent="0.25">
      <c r="B17" s="39" t="s">
        <v>29</v>
      </c>
      <c r="C17" s="39" t="s">
        <v>29</v>
      </c>
      <c r="D17" s="39" t="s">
        <v>29</v>
      </c>
      <c r="E17" s="39" t="s">
        <v>29</v>
      </c>
      <c r="F17" s="39" t="s">
        <v>29</v>
      </c>
      <c r="G17" s="39" t="s">
        <v>29</v>
      </c>
      <c r="H17" s="39" t="s">
        <v>29</v>
      </c>
      <c r="I17" s="39" t="s">
        <v>29</v>
      </c>
      <c r="J17" s="42">
        <v>0</v>
      </c>
      <c r="K17" s="43">
        <v>0</v>
      </c>
      <c r="L17" s="43">
        <v>0</v>
      </c>
      <c r="M17" s="18">
        <f t="shared" si="0"/>
        <v>0</v>
      </c>
      <c r="N17" s="19" t="str">
        <f t="shared" si="1"/>
        <v>END</v>
      </c>
      <c r="P17" s="100" t="str">
        <f t="shared" si="18"/>
        <v>END</v>
      </c>
      <c r="Q17" s="64">
        <v>0</v>
      </c>
      <c r="R17" s="63" t="str">
        <f t="shared" si="2"/>
        <v>END</v>
      </c>
      <c r="S17" s="57" t="str">
        <f t="shared" si="19"/>
        <v>END</v>
      </c>
      <c r="U17" s="20">
        <f t="shared" si="3"/>
        <v>0</v>
      </c>
      <c r="V17" s="18">
        <f t="shared" si="4"/>
        <v>0</v>
      </c>
      <c r="W17" s="18">
        <f t="shared" si="5"/>
        <v>0</v>
      </c>
      <c r="X17" s="18">
        <f t="shared" si="6"/>
        <v>0</v>
      </c>
      <c r="Y17" s="21">
        <f t="shared" si="20"/>
        <v>0</v>
      </c>
      <c r="AA17" s="20">
        <f t="shared" si="7"/>
        <v>0</v>
      </c>
      <c r="AB17" s="18">
        <f t="shared" si="8"/>
        <v>0</v>
      </c>
      <c r="AC17" s="18">
        <f t="shared" si="9"/>
        <v>0</v>
      </c>
      <c r="AD17" s="18">
        <f t="shared" si="10"/>
        <v>0</v>
      </c>
      <c r="AE17" s="21">
        <f>IFERROR(ROUND(IF(AC17&lt;0,+$L17*($S17/$R17),0),0),0)</f>
        <v>0</v>
      </c>
      <c r="AG17" s="20">
        <f t="shared" si="11"/>
        <v>0</v>
      </c>
      <c r="AH17" s="18">
        <f t="shared" si="12"/>
        <v>0</v>
      </c>
      <c r="AI17" s="18">
        <f t="shared" si="13"/>
        <v>0</v>
      </c>
      <c r="AJ17" s="18">
        <f t="shared" si="14"/>
        <v>0</v>
      </c>
      <c r="AK17" s="21">
        <f t="shared" si="22"/>
        <v>0</v>
      </c>
      <c r="AM17" s="20">
        <f t="shared" si="15"/>
        <v>0</v>
      </c>
      <c r="AN17" s="18">
        <f t="shared" si="15"/>
        <v>0</v>
      </c>
      <c r="AO17" s="18">
        <f t="shared" si="15"/>
        <v>0</v>
      </c>
      <c r="AP17" s="18">
        <f t="shared" si="16"/>
        <v>0</v>
      </c>
      <c r="AQ17" s="21">
        <f t="shared" si="17"/>
        <v>0</v>
      </c>
    </row>
    <row r="18" spans="2:43" ht="13.2" customHeight="1" x14ac:dyDescent="0.25">
      <c r="B18" s="39" t="s">
        <v>29</v>
      </c>
      <c r="C18" s="39" t="s">
        <v>29</v>
      </c>
      <c r="D18" s="39" t="s">
        <v>29</v>
      </c>
      <c r="E18" s="39" t="s">
        <v>29</v>
      </c>
      <c r="F18" s="39" t="s">
        <v>29</v>
      </c>
      <c r="G18" s="39" t="s">
        <v>29</v>
      </c>
      <c r="H18" s="39" t="s">
        <v>29</v>
      </c>
      <c r="I18" s="39" t="s">
        <v>29</v>
      </c>
      <c r="J18" s="42">
        <v>0</v>
      </c>
      <c r="K18" s="43">
        <v>0</v>
      </c>
      <c r="L18" s="43">
        <v>0</v>
      </c>
      <c r="M18" s="18">
        <f t="shared" si="0"/>
        <v>0</v>
      </c>
      <c r="N18" s="19" t="str">
        <f t="shared" si="1"/>
        <v>END</v>
      </c>
      <c r="P18" s="100" t="str">
        <f t="shared" si="18"/>
        <v>END</v>
      </c>
      <c r="Q18" s="64">
        <v>0</v>
      </c>
      <c r="R18" s="63" t="str">
        <f t="shared" si="2"/>
        <v>END</v>
      </c>
      <c r="S18" s="57" t="str">
        <f t="shared" si="19"/>
        <v>END</v>
      </c>
      <c r="U18" s="20">
        <f t="shared" si="3"/>
        <v>0</v>
      </c>
      <c r="V18" s="18">
        <f t="shared" si="4"/>
        <v>0</v>
      </c>
      <c r="W18" s="18">
        <f t="shared" si="5"/>
        <v>0</v>
      </c>
      <c r="X18" s="18">
        <f t="shared" si="6"/>
        <v>0</v>
      </c>
      <c r="Y18" s="21">
        <f t="shared" si="20"/>
        <v>0</v>
      </c>
      <c r="AA18" s="20">
        <f t="shared" si="7"/>
        <v>0</v>
      </c>
      <c r="AB18" s="18">
        <f t="shared" si="8"/>
        <v>0</v>
      </c>
      <c r="AC18" s="18">
        <f t="shared" si="9"/>
        <v>0</v>
      </c>
      <c r="AD18" s="18">
        <f t="shared" si="10"/>
        <v>0</v>
      </c>
      <c r="AE18" s="21">
        <f t="shared" si="21"/>
        <v>0</v>
      </c>
      <c r="AG18" s="20">
        <f t="shared" si="11"/>
        <v>0</v>
      </c>
      <c r="AH18" s="18">
        <f t="shared" si="12"/>
        <v>0</v>
      </c>
      <c r="AI18" s="18">
        <f t="shared" si="13"/>
        <v>0</v>
      </c>
      <c r="AJ18" s="18">
        <f t="shared" si="14"/>
        <v>0</v>
      </c>
      <c r="AK18" s="21">
        <f t="shared" si="22"/>
        <v>0</v>
      </c>
      <c r="AM18" s="20">
        <f t="shared" si="15"/>
        <v>0</v>
      </c>
      <c r="AN18" s="18">
        <f t="shared" si="15"/>
        <v>0</v>
      </c>
      <c r="AO18" s="18">
        <f t="shared" si="15"/>
        <v>0</v>
      </c>
      <c r="AP18" s="18">
        <f t="shared" si="16"/>
        <v>0</v>
      </c>
      <c r="AQ18" s="21">
        <f t="shared" si="17"/>
        <v>0</v>
      </c>
    </row>
    <row r="19" spans="2:43" ht="13.2" customHeight="1" x14ac:dyDescent="0.25">
      <c r="B19" s="39" t="s">
        <v>29</v>
      </c>
      <c r="C19" s="39" t="s">
        <v>29</v>
      </c>
      <c r="D19" s="39" t="s">
        <v>29</v>
      </c>
      <c r="E19" s="39" t="s">
        <v>29</v>
      </c>
      <c r="F19" s="39" t="s">
        <v>29</v>
      </c>
      <c r="G19" s="39" t="s">
        <v>29</v>
      </c>
      <c r="H19" s="39" t="s">
        <v>29</v>
      </c>
      <c r="I19" s="39" t="s">
        <v>29</v>
      </c>
      <c r="J19" s="42">
        <v>0</v>
      </c>
      <c r="K19" s="43">
        <v>0</v>
      </c>
      <c r="L19" s="43">
        <v>0</v>
      </c>
      <c r="M19" s="18">
        <f t="shared" si="0"/>
        <v>0</v>
      </c>
      <c r="N19" s="19" t="str">
        <f t="shared" si="1"/>
        <v>END</v>
      </c>
      <c r="P19" s="100" t="str">
        <f t="shared" si="18"/>
        <v>END</v>
      </c>
      <c r="Q19" s="64">
        <v>0</v>
      </c>
      <c r="R19" s="63" t="str">
        <f t="shared" si="2"/>
        <v>END</v>
      </c>
      <c r="S19" s="57" t="str">
        <f t="shared" si="19"/>
        <v>END</v>
      </c>
      <c r="U19" s="20">
        <f t="shared" si="3"/>
        <v>0</v>
      </c>
      <c r="V19" s="18">
        <f t="shared" si="4"/>
        <v>0</v>
      </c>
      <c r="W19" s="18">
        <f t="shared" si="5"/>
        <v>0</v>
      </c>
      <c r="X19" s="18">
        <f t="shared" si="6"/>
        <v>0</v>
      </c>
      <c r="Y19" s="21">
        <f t="shared" si="20"/>
        <v>0</v>
      </c>
      <c r="AA19" s="20">
        <f t="shared" si="7"/>
        <v>0</v>
      </c>
      <c r="AB19" s="18">
        <f t="shared" si="8"/>
        <v>0</v>
      </c>
      <c r="AC19" s="18">
        <f t="shared" si="9"/>
        <v>0</v>
      </c>
      <c r="AD19" s="18">
        <f t="shared" si="10"/>
        <v>0</v>
      </c>
      <c r="AE19" s="21">
        <f t="shared" si="21"/>
        <v>0</v>
      </c>
      <c r="AG19" s="20">
        <f t="shared" si="11"/>
        <v>0</v>
      </c>
      <c r="AH19" s="18">
        <f t="shared" si="12"/>
        <v>0</v>
      </c>
      <c r="AI19" s="18">
        <f t="shared" si="13"/>
        <v>0</v>
      </c>
      <c r="AJ19" s="18">
        <f t="shared" si="14"/>
        <v>0</v>
      </c>
      <c r="AK19" s="21">
        <f t="shared" si="22"/>
        <v>0</v>
      </c>
      <c r="AM19" s="20">
        <f t="shared" si="15"/>
        <v>0</v>
      </c>
      <c r="AN19" s="18">
        <f t="shared" si="15"/>
        <v>0</v>
      </c>
      <c r="AO19" s="18">
        <f t="shared" si="15"/>
        <v>0</v>
      </c>
      <c r="AP19" s="18">
        <f t="shared" si="16"/>
        <v>0</v>
      </c>
      <c r="AQ19" s="21">
        <f t="shared" si="17"/>
        <v>0</v>
      </c>
    </row>
    <row r="20" spans="2:43" ht="13.2" customHeight="1" x14ac:dyDescent="0.25">
      <c r="B20" s="39" t="s">
        <v>29</v>
      </c>
      <c r="C20" s="39" t="s">
        <v>29</v>
      </c>
      <c r="D20" s="39" t="s">
        <v>29</v>
      </c>
      <c r="E20" s="39" t="s">
        <v>29</v>
      </c>
      <c r="F20" s="39" t="s">
        <v>29</v>
      </c>
      <c r="G20" s="39" t="s">
        <v>29</v>
      </c>
      <c r="H20" s="39" t="s">
        <v>29</v>
      </c>
      <c r="I20" s="39" t="s">
        <v>29</v>
      </c>
      <c r="J20" s="42">
        <v>0</v>
      </c>
      <c r="K20" s="43">
        <v>0</v>
      </c>
      <c r="L20" s="43">
        <v>0</v>
      </c>
      <c r="M20" s="18">
        <f t="shared" si="0"/>
        <v>0</v>
      </c>
      <c r="N20" s="19" t="str">
        <f t="shared" si="1"/>
        <v>END</v>
      </c>
      <c r="P20" s="100" t="str">
        <f t="shared" si="18"/>
        <v>END</v>
      </c>
      <c r="Q20" s="64">
        <v>0</v>
      </c>
      <c r="R20" s="63" t="str">
        <f t="shared" si="2"/>
        <v>END</v>
      </c>
      <c r="S20" s="57" t="str">
        <f t="shared" si="19"/>
        <v>END</v>
      </c>
      <c r="U20" s="20">
        <f t="shared" si="3"/>
        <v>0</v>
      </c>
      <c r="V20" s="18">
        <f t="shared" si="4"/>
        <v>0</v>
      </c>
      <c r="W20" s="18">
        <f t="shared" si="5"/>
        <v>0</v>
      </c>
      <c r="X20" s="18">
        <f t="shared" si="6"/>
        <v>0</v>
      </c>
      <c r="Y20" s="21">
        <f t="shared" si="20"/>
        <v>0</v>
      </c>
      <c r="AA20" s="20">
        <f t="shared" si="7"/>
        <v>0</v>
      </c>
      <c r="AB20" s="18">
        <f t="shared" si="8"/>
        <v>0</v>
      </c>
      <c r="AC20" s="18">
        <f t="shared" si="9"/>
        <v>0</v>
      </c>
      <c r="AD20" s="18">
        <f t="shared" si="10"/>
        <v>0</v>
      </c>
      <c r="AE20" s="21">
        <f t="shared" si="21"/>
        <v>0</v>
      </c>
      <c r="AG20" s="20">
        <f t="shared" si="11"/>
        <v>0</v>
      </c>
      <c r="AH20" s="18">
        <f t="shared" si="12"/>
        <v>0</v>
      </c>
      <c r="AI20" s="18">
        <f t="shared" si="13"/>
        <v>0</v>
      </c>
      <c r="AJ20" s="18">
        <f t="shared" si="14"/>
        <v>0</v>
      </c>
      <c r="AK20" s="21">
        <f t="shared" si="22"/>
        <v>0</v>
      </c>
      <c r="AM20" s="20">
        <f t="shared" si="15"/>
        <v>0</v>
      </c>
      <c r="AN20" s="18">
        <f t="shared" si="15"/>
        <v>0</v>
      </c>
      <c r="AO20" s="18">
        <f t="shared" si="15"/>
        <v>0</v>
      </c>
      <c r="AP20" s="18">
        <f t="shared" si="16"/>
        <v>0</v>
      </c>
      <c r="AQ20" s="21">
        <f t="shared" si="17"/>
        <v>0</v>
      </c>
    </row>
    <row r="21" spans="2:43" ht="13.2" customHeight="1" x14ac:dyDescent="0.25">
      <c r="B21" s="39" t="s">
        <v>29</v>
      </c>
      <c r="C21" s="39" t="s">
        <v>29</v>
      </c>
      <c r="D21" s="39" t="s">
        <v>29</v>
      </c>
      <c r="E21" s="39" t="s">
        <v>29</v>
      </c>
      <c r="F21" s="39" t="s">
        <v>29</v>
      </c>
      <c r="G21" s="39" t="s">
        <v>29</v>
      </c>
      <c r="H21" s="39" t="s">
        <v>29</v>
      </c>
      <c r="I21" s="39" t="s">
        <v>29</v>
      </c>
      <c r="J21" s="42">
        <v>0</v>
      </c>
      <c r="K21" s="43">
        <v>0</v>
      </c>
      <c r="L21" s="43">
        <v>0</v>
      </c>
      <c r="M21" s="18">
        <f t="shared" si="0"/>
        <v>0</v>
      </c>
      <c r="N21" s="19" t="str">
        <f t="shared" si="1"/>
        <v>END</v>
      </c>
      <c r="P21" s="100" t="str">
        <f t="shared" si="18"/>
        <v>END</v>
      </c>
      <c r="Q21" s="64">
        <v>0</v>
      </c>
      <c r="R21" s="63" t="str">
        <f t="shared" si="2"/>
        <v>END</v>
      </c>
      <c r="S21" s="57" t="str">
        <f t="shared" si="19"/>
        <v>END</v>
      </c>
      <c r="U21" s="20">
        <f t="shared" si="3"/>
        <v>0</v>
      </c>
      <c r="V21" s="18">
        <f t="shared" si="4"/>
        <v>0</v>
      </c>
      <c r="W21" s="18">
        <f t="shared" si="5"/>
        <v>0</v>
      </c>
      <c r="X21" s="18">
        <f t="shared" si="6"/>
        <v>0</v>
      </c>
      <c r="Y21" s="21">
        <f t="shared" si="20"/>
        <v>0</v>
      </c>
      <c r="AA21" s="20">
        <f t="shared" si="7"/>
        <v>0</v>
      </c>
      <c r="AB21" s="18">
        <f t="shared" si="8"/>
        <v>0</v>
      </c>
      <c r="AC21" s="18">
        <f t="shared" si="9"/>
        <v>0</v>
      </c>
      <c r="AD21" s="18">
        <f t="shared" si="10"/>
        <v>0</v>
      </c>
      <c r="AE21" s="21">
        <f t="shared" si="21"/>
        <v>0</v>
      </c>
      <c r="AG21" s="20">
        <f t="shared" si="11"/>
        <v>0</v>
      </c>
      <c r="AH21" s="18">
        <f t="shared" si="12"/>
        <v>0</v>
      </c>
      <c r="AI21" s="18">
        <f t="shared" si="13"/>
        <v>0</v>
      </c>
      <c r="AJ21" s="18">
        <f t="shared" si="14"/>
        <v>0</v>
      </c>
      <c r="AK21" s="21">
        <f t="shared" si="22"/>
        <v>0</v>
      </c>
      <c r="AM21" s="20">
        <f t="shared" si="15"/>
        <v>0</v>
      </c>
      <c r="AN21" s="18">
        <f t="shared" si="15"/>
        <v>0</v>
      </c>
      <c r="AO21" s="18">
        <f t="shared" si="15"/>
        <v>0</v>
      </c>
      <c r="AP21" s="18">
        <f t="shared" si="16"/>
        <v>0</v>
      </c>
      <c r="AQ21" s="21">
        <f t="shared" si="17"/>
        <v>0</v>
      </c>
    </row>
    <row r="22" spans="2:43" ht="13.2" customHeight="1" x14ac:dyDescent="0.25">
      <c r="B22" s="39" t="s">
        <v>29</v>
      </c>
      <c r="C22" s="39" t="s">
        <v>29</v>
      </c>
      <c r="D22" s="39" t="s">
        <v>29</v>
      </c>
      <c r="E22" s="39" t="s">
        <v>29</v>
      </c>
      <c r="F22" s="39" t="s">
        <v>29</v>
      </c>
      <c r="G22" s="39" t="s">
        <v>29</v>
      </c>
      <c r="H22" s="39" t="s">
        <v>29</v>
      </c>
      <c r="I22" s="39" t="s">
        <v>29</v>
      </c>
      <c r="J22" s="42">
        <v>0</v>
      </c>
      <c r="K22" s="43">
        <v>0</v>
      </c>
      <c r="L22" s="43">
        <v>0</v>
      </c>
      <c r="M22" s="18">
        <f t="shared" si="0"/>
        <v>0</v>
      </c>
      <c r="N22" s="19" t="str">
        <f t="shared" si="1"/>
        <v>END</v>
      </c>
      <c r="P22" s="100" t="str">
        <f t="shared" si="18"/>
        <v>END</v>
      </c>
      <c r="Q22" s="64">
        <v>0</v>
      </c>
      <c r="R22" s="63" t="str">
        <f t="shared" si="2"/>
        <v>END</v>
      </c>
      <c r="S22" s="57" t="str">
        <f t="shared" si="19"/>
        <v>END</v>
      </c>
      <c r="U22" s="20">
        <f t="shared" si="3"/>
        <v>0</v>
      </c>
      <c r="V22" s="18">
        <f t="shared" si="4"/>
        <v>0</v>
      </c>
      <c r="W22" s="18">
        <f t="shared" si="5"/>
        <v>0</v>
      </c>
      <c r="X22" s="18">
        <f t="shared" si="6"/>
        <v>0</v>
      </c>
      <c r="Y22" s="21">
        <f t="shared" si="20"/>
        <v>0</v>
      </c>
      <c r="AA22" s="20">
        <f t="shared" si="7"/>
        <v>0</v>
      </c>
      <c r="AB22" s="18">
        <f t="shared" si="8"/>
        <v>0</v>
      </c>
      <c r="AC22" s="18">
        <f t="shared" si="9"/>
        <v>0</v>
      </c>
      <c r="AD22" s="18">
        <f t="shared" si="10"/>
        <v>0</v>
      </c>
      <c r="AE22" s="21">
        <f t="shared" si="21"/>
        <v>0</v>
      </c>
      <c r="AG22" s="20">
        <f t="shared" si="11"/>
        <v>0</v>
      </c>
      <c r="AH22" s="18">
        <f t="shared" si="12"/>
        <v>0</v>
      </c>
      <c r="AI22" s="18">
        <f t="shared" si="13"/>
        <v>0</v>
      </c>
      <c r="AJ22" s="18">
        <f t="shared" si="14"/>
        <v>0</v>
      </c>
      <c r="AK22" s="21">
        <f t="shared" si="22"/>
        <v>0</v>
      </c>
      <c r="AM22" s="20">
        <f t="shared" si="15"/>
        <v>0</v>
      </c>
      <c r="AN22" s="18">
        <f t="shared" si="15"/>
        <v>0</v>
      </c>
      <c r="AO22" s="18">
        <f t="shared" si="15"/>
        <v>0</v>
      </c>
      <c r="AP22" s="18">
        <f t="shared" si="16"/>
        <v>0</v>
      </c>
      <c r="AQ22" s="21">
        <f t="shared" si="17"/>
        <v>0</v>
      </c>
    </row>
    <row r="23" spans="2:43" ht="13.2" customHeight="1" x14ac:dyDescent="0.25">
      <c r="B23" s="39" t="s">
        <v>29</v>
      </c>
      <c r="C23" s="39" t="s">
        <v>29</v>
      </c>
      <c r="D23" s="39" t="s">
        <v>29</v>
      </c>
      <c r="E23" s="39" t="s">
        <v>29</v>
      </c>
      <c r="F23" s="39" t="s">
        <v>29</v>
      </c>
      <c r="G23" s="39" t="s">
        <v>29</v>
      </c>
      <c r="H23" s="39" t="s">
        <v>29</v>
      </c>
      <c r="I23" s="39" t="s">
        <v>29</v>
      </c>
      <c r="J23" s="42">
        <v>0</v>
      </c>
      <c r="K23" s="43">
        <v>0</v>
      </c>
      <c r="L23" s="43">
        <v>0</v>
      </c>
      <c r="M23" s="18">
        <f t="shared" si="0"/>
        <v>0</v>
      </c>
      <c r="N23" s="19" t="str">
        <f t="shared" si="1"/>
        <v>END</v>
      </c>
      <c r="P23" s="100" t="str">
        <f t="shared" si="18"/>
        <v>END</v>
      </c>
      <c r="Q23" s="64">
        <v>0</v>
      </c>
      <c r="R23" s="63" t="str">
        <f t="shared" si="2"/>
        <v>END</v>
      </c>
      <c r="S23" s="57" t="str">
        <f t="shared" si="19"/>
        <v>END</v>
      </c>
      <c r="U23" s="20">
        <f t="shared" si="3"/>
        <v>0</v>
      </c>
      <c r="V23" s="18">
        <f t="shared" si="4"/>
        <v>0</v>
      </c>
      <c r="W23" s="18">
        <f t="shared" si="5"/>
        <v>0</v>
      </c>
      <c r="X23" s="18">
        <f t="shared" si="6"/>
        <v>0</v>
      </c>
      <c r="Y23" s="21">
        <f t="shared" si="20"/>
        <v>0</v>
      </c>
      <c r="AA23" s="20">
        <f t="shared" si="7"/>
        <v>0</v>
      </c>
      <c r="AB23" s="18">
        <f t="shared" si="8"/>
        <v>0</v>
      </c>
      <c r="AC23" s="18">
        <f t="shared" si="9"/>
        <v>0</v>
      </c>
      <c r="AD23" s="18">
        <f t="shared" si="10"/>
        <v>0</v>
      </c>
      <c r="AE23" s="21">
        <f t="shared" si="21"/>
        <v>0</v>
      </c>
      <c r="AG23" s="20">
        <f t="shared" si="11"/>
        <v>0</v>
      </c>
      <c r="AH23" s="18">
        <f t="shared" si="12"/>
        <v>0</v>
      </c>
      <c r="AI23" s="18">
        <f t="shared" si="13"/>
        <v>0</v>
      </c>
      <c r="AJ23" s="18">
        <f t="shared" si="14"/>
        <v>0</v>
      </c>
      <c r="AK23" s="21">
        <f t="shared" si="22"/>
        <v>0</v>
      </c>
      <c r="AM23" s="20">
        <f t="shared" si="15"/>
        <v>0</v>
      </c>
      <c r="AN23" s="18">
        <f t="shared" si="15"/>
        <v>0</v>
      </c>
      <c r="AO23" s="18">
        <f t="shared" si="15"/>
        <v>0</v>
      </c>
      <c r="AP23" s="18">
        <f t="shared" si="16"/>
        <v>0</v>
      </c>
      <c r="AQ23" s="21">
        <f t="shared" si="17"/>
        <v>0</v>
      </c>
    </row>
    <row r="24" spans="2:43" ht="13.2" customHeight="1" x14ac:dyDescent="0.25">
      <c r="B24" s="39" t="s">
        <v>29</v>
      </c>
      <c r="C24" s="39" t="s">
        <v>29</v>
      </c>
      <c r="D24" s="39" t="s">
        <v>29</v>
      </c>
      <c r="E24" s="39" t="s">
        <v>29</v>
      </c>
      <c r="F24" s="39" t="s">
        <v>29</v>
      </c>
      <c r="G24" s="39" t="s">
        <v>29</v>
      </c>
      <c r="H24" s="39" t="s">
        <v>29</v>
      </c>
      <c r="I24" s="39" t="s">
        <v>29</v>
      </c>
      <c r="J24" s="42">
        <v>0</v>
      </c>
      <c r="K24" s="43">
        <v>0</v>
      </c>
      <c r="L24" s="43">
        <v>0</v>
      </c>
      <c r="M24" s="18">
        <f t="shared" si="0"/>
        <v>0</v>
      </c>
      <c r="N24" s="19" t="str">
        <f t="shared" si="1"/>
        <v>END</v>
      </c>
      <c r="P24" s="100" t="str">
        <f t="shared" si="18"/>
        <v>END</v>
      </c>
      <c r="Q24" s="64">
        <v>0</v>
      </c>
      <c r="R24" s="63" t="str">
        <f t="shared" si="2"/>
        <v>END</v>
      </c>
      <c r="S24" s="57" t="str">
        <f t="shared" si="19"/>
        <v>END</v>
      </c>
      <c r="U24" s="20">
        <f t="shared" si="3"/>
        <v>0</v>
      </c>
      <c r="V24" s="18">
        <f t="shared" si="4"/>
        <v>0</v>
      </c>
      <c r="W24" s="18">
        <f t="shared" si="5"/>
        <v>0</v>
      </c>
      <c r="X24" s="18">
        <f t="shared" si="6"/>
        <v>0</v>
      </c>
      <c r="Y24" s="21">
        <f t="shared" si="20"/>
        <v>0</v>
      </c>
      <c r="AA24" s="20">
        <f t="shared" si="7"/>
        <v>0</v>
      </c>
      <c r="AB24" s="18">
        <f t="shared" si="8"/>
        <v>0</v>
      </c>
      <c r="AC24" s="18">
        <f t="shared" si="9"/>
        <v>0</v>
      </c>
      <c r="AD24" s="18">
        <f t="shared" si="10"/>
        <v>0</v>
      </c>
      <c r="AE24" s="21">
        <f t="shared" si="21"/>
        <v>0</v>
      </c>
      <c r="AG24" s="20">
        <f t="shared" si="11"/>
        <v>0</v>
      </c>
      <c r="AH24" s="18">
        <f t="shared" si="12"/>
        <v>0</v>
      </c>
      <c r="AI24" s="18">
        <f t="shared" si="13"/>
        <v>0</v>
      </c>
      <c r="AJ24" s="18">
        <f t="shared" si="14"/>
        <v>0</v>
      </c>
      <c r="AK24" s="21">
        <f t="shared" si="22"/>
        <v>0</v>
      </c>
      <c r="AM24" s="20">
        <f t="shared" si="15"/>
        <v>0</v>
      </c>
      <c r="AN24" s="18">
        <f t="shared" si="15"/>
        <v>0</v>
      </c>
      <c r="AO24" s="18">
        <f t="shared" si="15"/>
        <v>0</v>
      </c>
      <c r="AP24" s="18">
        <f t="shared" si="16"/>
        <v>0</v>
      </c>
      <c r="AQ24" s="21">
        <f t="shared" si="17"/>
        <v>0</v>
      </c>
    </row>
    <row r="25" spans="2:43" ht="13.2" customHeight="1" x14ac:dyDescent="0.25">
      <c r="B25" s="39" t="s">
        <v>29</v>
      </c>
      <c r="C25" s="39" t="s">
        <v>29</v>
      </c>
      <c r="D25" s="39" t="s">
        <v>29</v>
      </c>
      <c r="E25" s="39" t="s">
        <v>29</v>
      </c>
      <c r="F25" s="39" t="s">
        <v>29</v>
      </c>
      <c r="G25" s="39" t="s">
        <v>29</v>
      </c>
      <c r="H25" s="39" t="s">
        <v>29</v>
      </c>
      <c r="I25" s="39" t="s">
        <v>29</v>
      </c>
      <c r="J25" s="42">
        <v>0</v>
      </c>
      <c r="K25" s="43">
        <v>0</v>
      </c>
      <c r="L25" s="43">
        <v>0</v>
      </c>
      <c r="M25" s="18">
        <f t="shared" si="0"/>
        <v>0</v>
      </c>
      <c r="N25" s="19" t="str">
        <f t="shared" si="1"/>
        <v>END</v>
      </c>
      <c r="P25" s="100" t="str">
        <f t="shared" si="18"/>
        <v>END</v>
      </c>
      <c r="Q25" s="64">
        <v>0</v>
      </c>
      <c r="R25" s="63" t="str">
        <f t="shared" si="2"/>
        <v>END</v>
      </c>
      <c r="S25" s="57" t="str">
        <f t="shared" si="19"/>
        <v>END</v>
      </c>
      <c r="U25" s="20">
        <f t="shared" si="3"/>
        <v>0</v>
      </c>
      <c r="V25" s="18">
        <f t="shared" si="4"/>
        <v>0</v>
      </c>
      <c r="W25" s="18">
        <f t="shared" si="5"/>
        <v>0</v>
      </c>
      <c r="X25" s="18">
        <f t="shared" si="6"/>
        <v>0</v>
      </c>
      <c r="Y25" s="21">
        <f t="shared" si="20"/>
        <v>0</v>
      </c>
      <c r="AA25" s="20">
        <f t="shared" si="7"/>
        <v>0</v>
      </c>
      <c r="AB25" s="18">
        <f t="shared" si="8"/>
        <v>0</v>
      </c>
      <c r="AC25" s="18">
        <f t="shared" si="9"/>
        <v>0</v>
      </c>
      <c r="AD25" s="18">
        <f t="shared" si="10"/>
        <v>0</v>
      </c>
      <c r="AE25" s="21">
        <f t="shared" si="21"/>
        <v>0</v>
      </c>
      <c r="AG25" s="20">
        <f t="shared" si="11"/>
        <v>0</v>
      </c>
      <c r="AH25" s="18">
        <f t="shared" si="12"/>
        <v>0</v>
      </c>
      <c r="AI25" s="18">
        <f t="shared" si="13"/>
        <v>0</v>
      </c>
      <c r="AJ25" s="18">
        <f t="shared" si="14"/>
        <v>0</v>
      </c>
      <c r="AK25" s="21">
        <f t="shared" si="22"/>
        <v>0</v>
      </c>
      <c r="AM25" s="20">
        <f t="shared" si="15"/>
        <v>0</v>
      </c>
      <c r="AN25" s="18">
        <f t="shared" si="15"/>
        <v>0</v>
      </c>
      <c r="AO25" s="18">
        <f t="shared" si="15"/>
        <v>0</v>
      </c>
      <c r="AP25" s="18">
        <f t="shared" si="16"/>
        <v>0</v>
      </c>
      <c r="AQ25" s="21">
        <f t="shared" si="17"/>
        <v>0</v>
      </c>
    </row>
    <row r="26" spans="2:43" ht="13.2" customHeight="1" x14ac:dyDescent="0.25">
      <c r="B26" s="39" t="s">
        <v>29</v>
      </c>
      <c r="C26" s="39" t="s">
        <v>29</v>
      </c>
      <c r="D26" s="39" t="s">
        <v>29</v>
      </c>
      <c r="E26" s="39" t="s">
        <v>29</v>
      </c>
      <c r="F26" s="39" t="s">
        <v>29</v>
      </c>
      <c r="G26" s="39" t="s">
        <v>29</v>
      </c>
      <c r="H26" s="39" t="s">
        <v>29</v>
      </c>
      <c r="I26" s="39" t="s">
        <v>29</v>
      </c>
      <c r="J26" s="42">
        <v>0</v>
      </c>
      <c r="K26" s="43">
        <v>0</v>
      </c>
      <c r="L26" s="43">
        <v>0</v>
      </c>
      <c r="M26" s="18">
        <f t="shared" si="0"/>
        <v>0</v>
      </c>
      <c r="N26" s="19" t="str">
        <f t="shared" si="1"/>
        <v>END</v>
      </c>
      <c r="P26" s="100" t="str">
        <f t="shared" si="18"/>
        <v>END</v>
      </c>
      <c r="Q26" s="64">
        <v>0</v>
      </c>
      <c r="R26" s="63" t="str">
        <f t="shared" si="2"/>
        <v>END</v>
      </c>
      <c r="S26" s="57" t="str">
        <f t="shared" si="19"/>
        <v>END</v>
      </c>
      <c r="U26" s="20">
        <f t="shared" si="3"/>
        <v>0</v>
      </c>
      <c r="V26" s="18">
        <f t="shared" si="4"/>
        <v>0</v>
      </c>
      <c r="W26" s="18">
        <f t="shared" si="5"/>
        <v>0</v>
      </c>
      <c r="X26" s="18">
        <f t="shared" si="6"/>
        <v>0</v>
      </c>
      <c r="Y26" s="21">
        <f t="shared" si="20"/>
        <v>0</v>
      </c>
      <c r="AA26" s="20">
        <f t="shared" si="7"/>
        <v>0</v>
      </c>
      <c r="AB26" s="18">
        <f t="shared" si="8"/>
        <v>0</v>
      </c>
      <c r="AC26" s="18">
        <f t="shared" si="9"/>
        <v>0</v>
      </c>
      <c r="AD26" s="18">
        <f t="shared" si="10"/>
        <v>0</v>
      </c>
      <c r="AE26" s="21">
        <f t="shared" si="21"/>
        <v>0</v>
      </c>
      <c r="AG26" s="20">
        <f t="shared" si="11"/>
        <v>0</v>
      </c>
      <c r="AH26" s="18">
        <f t="shared" si="12"/>
        <v>0</v>
      </c>
      <c r="AI26" s="18">
        <f t="shared" si="13"/>
        <v>0</v>
      </c>
      <c r="AJ26" s="18">
        <f t="shared" si="14"/>
        <v>0</v>
      </c>
      <c r="AK26" s="21">
        <f t="shared" si="22"/>
        <v>0</v>
      </c>
      <c r="AM26" s="20">
        <f t="shared" si="15"/>
        <v>0</v>
      </c>
      <c r="AN26" s="18">
        <f t="shared" si="15"/>
        <v>0</v>
      </c>
      <c r="AO26" s="18">
        <f t="shared" si="15"/>
        <v>0</v>
      </c>
      <c r="AP26" s="18">
        <f t="shared" si="16"/>
        <v>0</v>
      </c>
      <c r="AQ26" s="21">
        <f t="shared" si="17"/>
        <v>0</v>
      </c>
    </row>
    <row r="27" spans="2:43" ht="13.2" customHeight="1" x14ac:dyDescent="0.25">
      <c r="B27" s="39" t="s">
        <v>29</v>
      </c>
      <c r="C27" s="39" t="s">
        <v>29</v>
      </c>
      <c r="D27" s="39" t="s">
        <v>29</v>
      </c>
      <c r="E27" s="39" t="s">
        <v>29</v>
      </c>
      <c r="F27" s="39" t="s">
        <v>29</v>
      </c>
      <c r="G27" s="39" t="s">
        <v>29</v>
      </c>
      <c r="H27" s="39" t="s">
        <v>29</v>
      </c>
      <c r="I27" s="39" t="s">
        <v>29</v>
      </c>
      <c r="J27" s="42">
        <v>0</v>
      </c>
      <c r="K27" s="43">
        <v>0</v>
      </c>
      <c r="L27" s="43">
        <v>0</v>
      </c>
      <c r="M27" s="18">
        <f t="shared" si="0"/>
        <v>0</v>
      </c>
      <c r="N27" s="19" t="str">
        <f t="shared" si="1"/>
        <v>END</v>
      </c>
      <c r="P27" s="100" t="str">
        <f t="shared" si="18"/>
        <v>END</v>
      </c>
      <c r="Q27" s="64">
        <v>0</v>
      </c>
      <c r="R27" s="63" t="str">
        <f t="shared" si="2"/>
        <v>END</v>
      </c>
      <c r="S27" s="57" t="str">
        <f t="shared" si="19"/>
        <v>END</v>
      </c>
      <c r="U27" s="20">
        <f t="shared" si="3"/>
        <v>0</v>
      </c>
      <c r="V27" s="18">
        <f t="shared" si="4"/>
        <v>0</v>
      </c>
      <c r="W27" s="18">
        <f t="shared" si="5"/>
        <v>0</v>
      </c>
      <c r="X27" s="18">
        <f t="shared" si="6"/>
        <v>0</v>
      </c>
      <c r="Y27" s="21">
        <f t="shared" si="20"/>
        <v>0</v>
      </c>
      <c r="AA27" s="20">
        <f t="shared" si="7"/>
        <v>0</v>
      </c>
      <c r="AB27" s="18">
        <f t="shared" si="8"/>
        <v>0</v>
      </c>
      <c r="AC27" s="18">
        <f t="shared" si="9"/>
        <v>0</v>
      </c>
      <c r="AD27" s="18">
        <f t="shared" si="10"/>
        <v>0</v>
      </c>
      <c r="AE27" s="21">
        <f t="shared" si="21"/>
        <v>0</v>
      </c>
      <c r="AG27" s="20">
        <f t="shared" si="11"/>
        <v>0</v>
      </c>
      <c r="AH27" s="18">
        <f t="shared" si="12"/>
        <v>0</v>
      </c>
      <c r="AI27" s="18">
        <f t="shared" si="13"/>
        <v>0</v>
      </c>
      <c r="AJ27" s="18">
        <f t="shared" si="14"/>
        <v>0</v>
      </c>
      <c r="AK27" s="21">
        <f t="shared" si="22"/>
        <v>0</v>
      </c>
      <c r="AM27" s="20">
        <f t="shared" si="15"/>
        <v>0</v>
      </c>
      <c r="AN27" s="18">
        <f t="shared" si="15"/>
        <v>0</v>
      </c>
      <c r="AO27" s="18">
        <f t="shared" si="15"/>
        <v>0</v>
      </c>
      <c r="AP27" s="18">
        <f t="shared" si="16"/>
        <v>0</v>
      </c>
      <c r="AQ27" s="21">
        <f t="shared" si="17"/>
        <v>0</v>
      </c>
    </row>
    <row r="28" spans="2:43" ht="13.2" customHeight="1" x14ac:dyDescent="0.25">
      <c r="B28" s="39" t="s">
        <v>29</v>
      </c>
      <c r="C28" s="39" t="s">
        <v>29</v>
      </c>
      <c r="D28" s="39" t="s">
        <v>29</v>
      </c>
      <c r="E28" s="39" t="s">
        <v>29</v>
      </c>
      <c r="F28" s="39" t="s">
        <v>29</v>
      </c>
      <c r="G28" s="39" t="s">
        <v>29</v>
      </c>
      <c r="H28" s="39" t="s">
        <v>29</v>
      </c>
      <c r="I28" s="39" t="s">
        <v>29</v>
      </c>
      <c r="J28" s="42">
        <v>0</v>
      </c>
      <c r="K28" s="43">
        <v>0</v>
      </c>
      <c r="L28" s="43">
        <v>0</v>
      </c>
      <c r="M28" s="18">
        <f t="shared" si="0"/>
        <v>0</v>
      </c>
      <c r="N28" s="19" t="str">
        <f t="shared" si="1"/>
        <v>END</v>
      </c>
      <c r="P28" s="100" t="str">
        <f t="shared" si="18"/>
        <v>END</v>
      </c>
      <c r="Q28" s="64">
        <v>0</v>
      </c>
      <c r="R28" s="63" t="str">
        <f t="shared" si="2"/>
        <v>END</v>
      </c>
      <c r="S28" s="57" t="str">
        <f t="shared" si="19"/>
        <v>END</v>
      </c>
      <c r="U28" s="20">
        <f t="shared" si="3"/>
        <v>0</v>
      </c>
      <c r="V28" s="18">
        <f t="shared" si="4"/>
        <v>0</v>
      </c>
      <c r="W28" s="18">
        <f t="shared" si="5"/>
        <v>0</v>
      </c>
      <c r="X28" s="18">
        <f t="shared" si="6"/>
        <v>0</v>
      </c>
      <c r="Y28" s="21">
        <f t="shared" si="20"/>
        <v>0</v>
      </c>
      <c r="AA28" s="20">
        <f t="shared" si="7"/>
        <v>0</v>
      </c>
      <c r="AB28" s="18">
        <f t="shared" si="8"/>
        <v>0</v>
      </c>
      <c r="AC28" s="18">
        <f t="shared" si="9"/>
        <v>0</v>
      </c>
      <c r="AD28" s="18">
        <f t="shared" si="10"/>
        <v>0</v>
      </c>
      <c r="AE28" s="21">
        <f t="shared" si="21"/>
        <v>0</v>
      </c>
      <c r="AG28" s="20">
        <f t="shared" si="11"/>
        <v>0</v>
      </c>
      <c r="AH28" s="18">
        <f t="shared" si="12"/>
        <v>0</v>
      </c>
      <c r="AI28" s="18">
        <f t="shared" si="13"/>
        <v>0</v>
      </c>
      <c r="AJ28" s="18">
        <f t="shared" si="14"/>
        <v>0</v>
      </c>
      <c r="AK28" s="21">
        <f t="shared" si="22"/>
        <v>0</v>
      </c>
      <c r="AM28" s="20">
        <f t="shared" si="15"/>
        <v>0</v>
      </c>
      <c r="AN28" s="18">
        <f t="shared" si="15"/>
        <v>0</v>
      </c>
      <c r="AO28" s="18">
        <f t="shared" si="15"/>
        <v>0</v>
      </c>
      <c r="AP28" s="18">
        <f t="shared" si="16"/>
        <v>0</v>
      </c>
      <c r="AQ28" s="21">
        <f t="shared" si="17"/>
        <v>0</v>
      </c>
    </row>
    <row r="29" spans="2:43" ht="13.2" customHeight="1" x14ac:dyDescent="0.25">
      <c r="B29" s="39" t="s">
        <v>29</v>
      </c>
      <c r="C29" s="39" t="s">
        <v>29</v>
      </c>
      <c r="D29" s="39" t="s">
        <v>29</v>
      </c>
      <c r="E29" s="39" t="s">
        <v>29</v>
      </c>
      <c r="F29" s="39" t="s">
        <v>29</v>
      </c>
      <c r="G29" s="39" t="s">
        <v>29</v>
      </c>
      <c r="H29" s="39" t="s">
        <v>29</v>
      </c>
      <c r="I29" s="39" t="s">
        <v>29</v>
      </c>
      <c r="J29" s="42">
        <v>0</v>
      </c>
      <c r="K29" s="43">
        <v>0</v>
      </c>
      <c r="L29" s="43">
        <v>0</v>
      </c>
      <c r="M29" s="18">
        <f t="shared" si="0"/>
        <v>0</v>
      </c>
      <c r="N29" s="19" t="str">
        <f t="shared" si="1"/>
        <v>END</v>
      </c>
      <c r="P29" s="100" t="str">
        <f t="shared" si="18"/>
        <v>END</v>
      </c>
      <c r="Q29" s="64">
        <v>0</v>
      </c>
      <c r="R29" s="63" t="str">
        <f t="shared" si="2"/>
        <v>END</v>
      </c>
      <c r="S29" s="57" t="str">
        <f t="shared" si="19"/>
        <v>END</v>
      </c>
      <c r="U29" s="20">
        <f t="shared" si="3"/>
        <v>0</v>
      </c>
      <c r="V29" s="18">
        <f t="shared" si="4"/>
        <v>0</v>
      </c>
      <c r="W29" s="18">
        <f t="shared" si="5"/>
        <v>0</v>
      </c>
      <c r="X29" s="18">
        <f t="shared" si="6"/>
        <v>0</v>
      </c>
      <c r="Y29" s="21">
        <f t="shared" si="20"/>
        <v>0</v>
      </c>
      <c r="AA29" s="20">
        <f t="shared" si="7"/>
        <v>0</v>
      </c>
      <c r="AB29" s="18">
        <f t="shared" si="8"/>
        <v>0</v>
      </c>
      <c r="AC29" s="18">
        <f t="shared" si="9"/>
        <v>0</v>
      </c>
      <c r="AD29" s="18">
        <f t="shared" si="10"/>
        <v>0</v>
      </c>
      <c r="AE29" s="21">
        <f t="shared" si="21"/>
        <v>0</v>
      </c>
      <c r="AG29" s="20">
        <f t="shared" si="11"/>
        <v>0</v>
      </c>
      <c r="AH29" s="18">
        <f t="shared" si="12"/>
        <v>0</v>
      </c>
      <c r="AI29" s="18">
        <f t="shared" si="13"/>
        <v>0</v>
      </c>
      <c r="AJ29" s="18">
        <f t="shared" si="14"/>
        <v>0</v>
      </c>
      <c r="AK29" s="21">
        <f t="shared" si="22"/>
        <v>0</v>
      </c>
      <c r="AM29" s="20">
        <f t="shared" ref="AM29:AO54" si="23">+U29+AA29+AG29</f>
        <v>0</v>
      </c>
      <c r="AN29" s="18">
        <f t="shared" si="23"/>
        <v>0</v>
      </c>
      <c r="AO29" s="18">
        <f t="shared" si="23"/>
        <v>0</v>
      </c>
      <c r="AP29" s="18">
        <f t="shared" si="16"/>
        <v>0</v>
      </c>
      <c r="AQ29" s="21">
        <f t="shared" si="17"/>
        <v>0</v>
      </c>
    </row>
    <row r="30" spans="2:43" ht="13.2" customHeight="1" x14ac:dyDescent="0.25">
      <c r="B30" s="39" t="s">
        <v>29</v>
      </c>
      <c r="C30" s="39" t="s">
        <v>29</v>
      </c>
      <c r="D30" s="39" t="s">
        <v>29</v>
      </c>
      <c r="E30" s="39" t="s">
        <v>29</v>
      </c>
      <c r="F30" s="39" t="s">
        <v>29</v>
      </c>
      <c r="G30" s="39" t="s">
        <v>29</v>
      </c>
      <c r="H30" s="39" t="s">
        <v>29</v>
      </c>
      <c r="I30" s="39" t="s">
        <v>29</v>
      </c>
      <c r="J30" s="42">
        <v>0</v>
      </c>
      <c r="K30" s="43">
        <v>0</v>
      </c>
      <c r="L30" s="43">
        <v>0</v>
      </c>
      <c r="M30" s="18">
        <f t="shared" si="0"/>
        <v>0</v>
      </c>
      <c r="N30" s="19" t="str">
        <f t="shared" si="1"/>
        <v>END</v>
      </c>
      <c r="P30" s="100" t="str">
        <f t="shared" si="18"/>
        <v>END</v>
      </c>
      <c r="Q30" s="64">
        <v>0</v>
      </c>
      <c r="R30" s="63" t="str">
        <f t="shared" si="2"/>
        <v>END</v>
      </c>
      <c r="S30" s="57" t="str">
        <f t="shared" si="19"/>
        <v>END</v>
      </c>
      <c r="U30" s="20">
        <f t="shared" si="3"/>
        <v>0</v>
      </c>
      <c r="V30" s="18">
        <f t="shared" si="4"/>
        <v>0</v>
      </c>
      <c r="W30" s="18">
        <f t="shared" si="5"/>
        <v>0</v>
      </c>
      <c r="X30" s="18">
        <f t="shared" si="6"/>
        <v>0</v>
      </c>
      <c r="Y30" s="21">
        <f t="shared" si="20"/>
        <v>0</v>
      </c>
      <c r="AA30" s="20">
        <f t="shared" si="7"/>
        <v>0</v>
      </c>
      <c r="AB30" s="18">
        <f t="shared" si="8"/>
        <v>0</v>
      </c>
      <c r="AC30" s="18">
        <f t="shared" si="9"/>
        <v>0</v>
      </c>
      <c r="AD30" s="18">
        <f t="shared" si="10"/>
        <v>0</v>
      </c>
      <c r="AE30" s="21">
        <f t="shared" si="21"/>
        <v>0</v>
      </c>
      <c r="AG30" s="20">
        <f t="shared" si="11"/>
        <v>0</v>
      </c>
      <c r="AH30" s="18">
        <f t="shared" si="12"/>
        <v>0</v>
      </c>
      <c r="AI30" s="18">
        <f t="shared" si="13"/>
        <v>0</v>
      </c>
      <c r="AJ30" s="18">
        <f t="shared" si="14"/>
        <v>0</v>
      </c>
      <c r="AK30" s="21">
        <f t="shared" si="22"/>
        <v>0</v>
      </c>
      <c r="AM30" s="20">
        <f t="shared" si="23"/>
        <v>0</v>
      </c>
      <c r="AN30" s="18">
        <f t="shared" si="23"/>
        <v>0</v>
      </c>
      <c r="AO30" s="18">
        <f t="shared" si="23"/>
        <v>0</v>
      </c>
      <c r="AP30" s="18">
        <f t="shared" si="16"/>
        <v>0</v>
      </c>
      <c r="AQ30" s="21">
        <f t="shared" si="17"/>
        <v>0</v>
      </c>
    </row>
    <row r="31" spans="2:43" ht="13.2" customHeight="1" x14ac:dyDescent="0.25">
      <c r="B31" s="39" t="s">
        <v>29</v>
      </c>
      <c r="C31" s="39" t="s">
        <v>29</v>
      </c>
      <c r="D31" s="39" t="s">
        <v>29</v>
      </c>
      <c r="E31" s="39" t="s">
        <v>29</v>
      </c>
      <c r="F31" s="39" t="s">
        <v>29</v>
      </c>
      <c r="G31" s="39" t="s">
        <v>29</v>
      </c>
      <c r="H31" s="39" t="s">
        <v>29</v>
      </c>
      <c r="I31" s="39" t="s">
        <v>29</v>
      </c>
      <c r="J31" s="42">
        <v>0</v>
      </c>
      <c r="K31" s="43">
        <v>0</v>
      </c>
      <c r="L31" s="43">
        <v>0</v>
      </c>
      <c r="M31" s="18">
        <f t="shared" si="0"/>
        <v>0</v>
      </c>
      <c r="N31" s="19" t="str">
        <f t="shared" si="1"/>
        <v>END</v>
      </c>
      <c r="P31" s="100" t="str">
        <f t="shared" si="18"/>
        <v>END</v>
      </c>
      <c r="Q31" s="64">
        <v>0</v>
      </c>
      <c r="R31" s="63" t="str">
        <f t="shared" si="2"/>
        <v>END</v>
      </c>
      <c r="S31" s="57" t="str">
        <f t="shared" si="19"/>
        <v>END</v>
      </c>
      <c r="U31" s="20">
        <f t="shared" si="3"/>
        <v>0</v>
      </c>
      <c r="V31" s="18">
        <f t="shared" si="4"/>
        <v>0</v>
      </c>
      <c r="W31" s="18">
        <f t="shared" si="5"/>
        <v>0</v>
      </c>
      <c r="X31" s="18">
        <f t="shared" si="6"/>
        <v>0</v>
      </c>
      <c r="Y31" s="21">
        <f t="shared" si="20"/>
        <v>0</v>
      </c>
      <c r="AA31" s="20">
        <f t="shared" si="7"/>
        <v>0</v>
      </c>
      <c r="AB31" s="18">
        <f t="shared" si="8"/>
        <v>0</v>
      </c>
      <c r="AC31" s="18">
        <f t="shared" si="9"/>
        <v>0</v>
      </c>
      <c r="AD31" s="18">
        <f t="shared" si="10"/>
        <v>0</v>
      </c>
      <c r="AE31" s="21">
        <f t="shared" si="21"/>
        <v>0</v>
      </c>
      <c r="AG31" s="20">
        <f t="shared" si="11"/>
        <v>0</v>
      </c>
      <c r="AH31" s="18">
        <f t="shared" si="12"/>
        <v>0</v>
      </c>
      <c r="AI31" s="18">
        <f t="shared" si="13"/>
        <v>0</v>
      </c>
      <c r="AJ31" s="18">
        <f t="shared" si="14"/>
        <v>0</v>
      </c>
      <c r="AK31" s="21">
        <f t="shared" si="22"/>
        <v>0</v>
      </c>
      <c r="AM31" s="20">
        <f t="shared" si="23"/>
        <v>0</v>
      </c>
      <c r="AN31" s="18">
        <f t="shared" si="23"/>
        <v>0</v>
      </c>
      <c r="AO31" s="18">
        <f t="shared" si="23"/>
        <v>0</v>
      </c>
      <c r="AP31" s="18">
        <f t="shared" si="16"/>
        <v>0</v>
      </c>
      <c r="AQ31" s="21">
        <f t="shared" si="17"/>
        <v>0</v>
      </c>
    </row>
    <row r="32" spans="2:43" ht="13.2" customHeight="1" x14ac:dyDescent="0.25">
      <c r="B32" s="39" t="s">
        <v>29</v>
      </c>
      <c r="C32" s="39" t="s">
        <v>29</v>
      </c>
      <c r="D32" s="39" t="s">
        <v>29</v>
      </c>
      <c r="E32" s="39" t="s">
        <v>29</v>
      </c>
      <c r="F32" s="39" t="s">
        <v>29</v>
      </c>
      <c r="G32" s="39" t="s">
        <v>29</v>
      </c>
      <c r="H32" s="39" t="s">
        <v>29</v>
      </c>
      <c r="I32" s="39" t="s">
        <v>29</v>
      </c>
      <c r="J32" s="42">
        <v>0</v>
      </c>
      <c r="K32" s="43">
        <v>0</v>
      </c>
      <c r="L32" s="43">
        <v>0</v>
      </c>
      <c r="M32" s="18">
        <f t="shared" si="0"/>
        <v>0</v>
      </c>
      <c r="N32" s="19" t="str">
        <f t="shared" si="1"/>
        <v>END</v>
      </c>
      <c r="P32" s="100" t="str">
        <f t="shared" si="18"/>
        <v>END</v>
      </c>
      <c r="Q32" s="64">
        <v>0</v>
      </c>
      <c r="R32" s="63" t="str">
        <f t="shared" si="2"/>
        <v>END</v>
      </c>
      <c r="S32" s="57" t="str">
        <f t="shared" si="19"/>
        <v>END</v>
      </c>
      <c r="U32" s="20">
        <f t="shared" si="3"/>
        <v>0</v>
      </c>
      <c r="V32" s="18">
        <f t="shared" si="4"/>
        <v>0</v>
      </c>
      <c r="W32" s="18">
        <f t="shared" si="5"/>
        <v>0</v>
      </c>
      <c r="X32" s="18">
        <f t="shared" si="6"/>
        <v>0</v>
      </c>
      <c r="Y32" s="21">
        <f t="shared" si="20"/>
        <v>0</v>
      </c>
      <c r="AA32" s="20">
        <f t="shared" si="7"/>
        <v>0</v>
      </c>
      <c r="AB32" s="18">
        <f t="shared" si="8"/>
        <v>0</v>
      </c>
      <c r="AC32" s="18">
        <f t="shared" si="9"/>
        <v>0</v>
      </c>
      <c r="AD32" s="18">
        <f t="shared" si="10"/>
        <v>0</v>
      </c>
      <c r="AE32" s="21">
        <f t="shared" si="21"/>
        <v>0</v>
      </c>
      <c r="AG32" s="20">
        <f t="shared" si="11"/>
        <v>0</v>
      </c>
      <c r="AH32" s="18">
        <f t="shared" si="12"/>
        <v>0</v>
      </c>
      <c r="AI32" s="18">
        <f t="shared" si="13"/>
        <v>0</v>
      </c>
      <c r="AJ32" s="18">
        <f t="shared" si="14"/>
        <v>0</v>
      </c>
      <c r="AK32" s="21">
        <f t="shared" si="22"/>
        <v>0</v>
      </c>
      <c r="AM32" s="20">
        <f t="shared" si="23"/>
        <v>0</v>
      </c>
      <c r="AN32" s="18">
        <f t="shared" si="23"/>
        <v>0</v>
      </c>
      <c r="AO32" s="18">
        <f t="shared" si="23"/>
        <v>0</v>
      </c>
      <c r="AP32" s="18">
        <f t="shared" si="16"/>
        <v>0</v>
      </c>
      <c r="AQ32" s="21">
        <f t="shared" si="17"/>
        <v>0</v>
      </c>
    </row>
    <row r="33" spans="2:43" ht="13.2" customHeight="1" x14ac:dyDescent="0.25">
      <c r="B33" s="39" t="s">
        <v>29</v>
      </c>
      <c r="C33" s="39" t="s">
        <v>29</v>
      </c>
      <c r="D33" s="39" t="s">
        <v>29</v>
      </c>
      <c r="E33" s="39" t="s">
        <v>29</v>
      </c>
      <c r="F33" s="39" t="s">
        <v>29</v>
      </c>
      <c r="G33" s="39" t="s">
        <v>29</v>
      </c>
      <c r="H33" s="39" t="s">
        <v>29</v>
      </c>
      <c r="I33" s="39" t="s">
        <v>29</v>
      </c>
      <c r="J33" s="42">
        <v>0</v>
      </c>
      <c r="K33" s="43">
        <v>0</v>
      </c>
      <c r="L33" s="43">
        <v>0</v>
      </c>
      <c r="M33" s="18">
        <f t="shared" si="0"/>
        <v>0</v>
      </c>
      <c r="N33" s="19" t="str">
        <f t="shared" si="1"/>
        <v>END</v>
      </c>
      <c r="P33" s="100" t="str">
        <f t="shared" si="18"/>
        <v>END</v>
      </c>
      <c r="Q33" s="64">
        <v>0</v>
      </c>
      <c r="R33" s="63" t="str">
        <f t="shared" si="2"/>
        <v>END</v>
      </c>
      <c r="S33" s="57" t="str">
        <f t="shared" si="19"/>
        <v>END</v>
      </c>
      <c r="U33" s="20">
        <f t="shared" si="3"/>
        <v>0</v>
      </c>
      <c r="V33" s="18">
        <f t="shared" si="4"/>
        <v>0</v>
      </c>
      <c r="W33" s="18">
        <f t="shared" si="5"/>
        <v>0</v>
      </c>
      <c r="X33" s="18">
        <f t="shared" si="6"/>
        <v>0</v>
      </c>
      <c r="Y33" s="21">
        <f t="shared" si="20"/>
        <v>0</v>
      </c>
      <c r="AA33" s="20">
        <f t="shared" si="7"/>
        <v>0</v>
      </c>
      <c r="AB33" s="18">
        <f t="shared" si="8"/>
        <v>0</v>
      </c>
      <c r="AC33" s="18">
        <f t="shared" si="9"/>
        <v>0</v>
      </c>
      <c r="AD33" s="18">
        <f t="shared" si="10"/>
        <v>0</v>
      </c>
      <c r="AE33" s="21">
        <f t="shared" si="21"/>
        <v>0</v>
      </c>
      <c r="AG33" s="20">
        <f t="shared" si="11"/>
        <v>0</v>
      </c>
      <c r="AH33" s="18">
        <f t="shared" si="12"/>
        <v>0</v>
      </c>
      <c r="AI33" s="18">
        <f t="shared" si="13"/>
        <v>0</v>
      </c>
      <c r="AJ33" s="18">
        <f t="shared" si="14"/>
        <v>0</v>
      </c>
      <c r="AK33" s="21">
        <f t="shared" si="22"/>
        <v>0</v>
      </c>
      <c r="AM33" s="20">
        <f t="shared" si="23"/>
        <v>0</v>
      </c>
      <c r="AN33" s="18">
        <f t="shared" si="23"/>
        <v>0</v>
      </c>
      <c r="AO33" s="18">
        <f t="shared" si="23"/>
        <v>0</v>
      </c>
      <c r="AP33" s="18">
        <f t="shared" si="16"/>
        <v>0</v>
      </c>
      <c r="AQ33" s="21">
        <f t="shared" si="17"/>
        <v>0</v>
      </c>
    </row>
    <row r="34" spans="2:43" ht="13.2" customHeight="1" x14ac:dyDescent="0.25">
      <c r="B34" s="39" t="s">
        <v>29</v>
      </c>
      <c r="C34" s="39" t="s">
        <v>29</v>
      </c>
      <c r="D34" s="39" t="s">
        <v>29</v>
      </c>
      <c r="E34" s="39" t="s">
        <v>29</v>
      </c>
      <c r="F34" s="39" t="s">
        <v>29</v>
      </c>
      <c r="G34" s="39" t="s">
        <v>29</v>
      </c>
      <c r="H34" s="39" t="s">
        <v>29</v>
      </c>
      <c r="I34" s="39" t="s">
        <v>29</v>
      </c>
      <c r="J34" s="42">
        <v>0</v>
      </c>
      <c r="K34" s="43">
        <v>0</v>
      </c>
      <c r="L34" s="43">
        <v>0</v>
      </c>
      <c r="M34" s="18">
        <f t="shared" si="0"/>
        <v>0</v>
      </c>
      <c r="N34" s="19" t="str">
        <f t="shared" si="1"/>
        <v>END</v>
      </c>
      <c r="P34" s="100" t="str">
        <f t="shared" si="18"/>
        <v>END</v>
      </c>
      <c r="Q34" s="64">
        <v>0</v>
      </c>
      <c r="R34" s="63" t="str">
        <f t="shared" si="2"/>
        <v>END</v>
      </c>
      <c r="S34" s="57" t="str">
        <f t="shared" si="19"/>
        <v>END</v>
      </c>
      <c r="U34" s="20">
        <f t="shared" si="3"/>
        <v>0</v>
      </c>
      <c r="V34" s="18">
        <f t="shared" si="4"/>
        <v>0</v>
      </c>
      <c r="W34" s="18">
        <f t="shared" si="5"/>
        <v>0</v>
      </c>
      <c r="X34" s="18">
        <f t="shared" si="6"/>
        <v>0</v>
      </c>
      <c r="Y34" s="21">
        <f t="shared" si="20"/>
        <v>0</v>
      </c>
      <c r="AA34" s="20">
        <f t="shared" si="7"/>
        <v>0</v>
      </c>
      <c r="AB34" s="18">
        <f t="shared" si="8"/>
        <v>0</v>
      </c>
      <c r="AC34" s="18">
        <f t="shared" si="9"/>
        <v>0</v>
      </c>
      <c r="AD34" s="18">
        <f t="shared" si="10"/>
        <v>0</v>
      </c>
      <c r="AE34" s="21">
        <f t="shared" si="21"/>
        <v>0</v>
      </c>
      <c r="AG34" s="20">
        <f t="shared" si="11"/>
        <v>0</v>
      </c>
      <c r="AH34" s="18">
        <f t="shared" si="12"/>
        <v>0</v>
      </c>
      <c r="AI34" s="18">
        <f t="shared" si="13"/>
        <v>0</v>
      </c>
      <c r="AJ34" s="18">
        <f t="shared" si="14"/>
        <v>0</v>
      </c>
      <c r="AK34" s="21">
        <f t="shared" si="22"/>
        <v>0</v>
      </c>
      <c r="AM34" s="20">
        <f t="shared" si="23"/>
        <v>0</v>
      </c>
      <c r="AN34" s="18">
        <f t="shared" si="23"/>
        <v>0</v>
      </c>
      <c r="AO34" s="18">
        <f t="shared" si="23"/>
        <v>0</v>
      </c>
      <c r="AP34" s="18">
        <f t="shared" si="16"/>
        <v>0</v>
      </c>
      <c r="AQ34" s="21">
        <f t="shared" si="17"/>
        <v>0</v>
      </c>
    </row>
    <row r="35" spans="2:43" ht="13.2" customHeight="1" x14ac:dyDescent="0.25">
      <c r="B35" s="39" t="s">
        <v>29</v>
      </c>
      <c r="C35" s="39" t="s">
        <v>29</v>
      </c>
      <c r="D35" s="39" t="s">
        <v>29</v>
      </c>
      <c r="E35" s="39" t="s">
        <v>29</v>
      </c>
      <c r="F35" s="39" t="s">
        <v>29</v>
      </c>
      <c r="G35" s="39" t="s">
        <v>29</v>
      </c>
      <c r="H35" s="39" t="s">
        <v>29</v>
      </c>
      <c r="I35" s="39" t="s">
        <v>29</v>
      </c>
      <c r="J35" s="42">
        <v>0</v>
      </c>
      <c r="K35" s="43">
        <v>0</v>
      </c>
      <c r="L35" s="43">
        <v>0</v>
      </c>
      <c r="M35" s="18">
        <f t="shared" si="0"/>
        <v>0</v>
      </c>
      <c r="N35" s="19" t="str">
        <f t="shared" si="1"/>
        <v>END</v>
      </c>
      <c r="P35" s="100" t="str">
        <f t="shared" si="18"/>
        <v>END</v>
      </c>
      <c r="Q35" s="64">
        <v>0</v>
      </c>
      <c r="R35" s="63" t="str">
        <f t="shared" si="2"/>
        <v>END</v>
      </c>
      <c r="S35" s="57" t="str">
        <f t="shared" si="19"/>
        <v>END</v>
      </c>
      <c r="U35" s="20">
        <f t="shared" si="3"/>
        <v>0</v>
      </c>
      <c r="V35" s="18">
        <f t="shared" si="4"/>
        <v>0</v>
      </c>
      <c r="W35" s="18">
        <f t="shared" si="5"/>
        <v>0</v>
      </c>
      <c r="X35" s="18">
        <f t="shared" si="6"/>
        <v>0</v>
      </c>
      <c r="Y35" s="21">
        <f t="shared" si="20"/>
        <v>0</v>
      </c>
      <c r="AA35" s="20">
        <f t="shared" si="7"/>
        <v>0</v>
      </c>
      <c r="AB35" s="18">
        <f t="shared" si="8"/>
        <v>0</v>
      </c>
      <c r="AC35" s="18">
        <f t="shared" si="9"/>
        <v>0</v>
      </c>
      <c r="AD35" s="18">
        <f t="shared" si="10"/>
        <v>0</v>
      </c>
      <c r="AE35" s="21">
        <f t="shared" si="21"/>
        <v>0</v>
      </c>
      <c r="AG35" s="20">
        <f t="shared" si="11"/>
        <v>0</v>
      </c>
      <c r="AH35" s="18">
        <f t="shared" si="12"/>
        <v>0</v>
      </c>
      <c r="AI35" s="18">
        <f t="shared" si="13"/>
        <v>0</v>
      </c>
      <c r="AJ35" s="18">
        <f t="shared" si="14"/>
        <v>0</v>
      </c>
      <c r="AK35" s="21">
        <f t="shared" si="22"/>
        <v>0</v>
      </c>
      <c r="AM35" s="20">
        <f t="shared" si="23"/>
        <v>0</v>
      </c>
      <c r="AN35" s="18">
        <f t="shared" si="23"/>
        <v>0</v>
      </c>
      <c r="AO35" s="18">
        <f t="shared" si="23"/>
        <v>0</v>
      </c>
      <c r="AP35" s="18">
        <f t="shared" si="16"/>
        <v>0</v>
      </c>
      <c r="AQ35" s="21">
        <f t="shared" si="17"/>
        <v>0</v>
      </c>
    </row>
    <row r="36" spans="2:43" ht="13.2" customHeight="1" x14ac:dyDescent="0.25">
      <c r="B36" s="39" t="s">
        <v>29</v>
      </c>
      <c r="C36" s="39" t="s">
        <v>29</v>
      </c>
      <c r="D36" s="39" t="s">
        <v>29</v>
      </c>
      <c r="E36" s="39" t="s">
        <v>29</v>
      </c>
      <c r="F36" s="39" t="s">
        <v>29</v>
      </c>
      <c r="G36" s="39" t="s">
        <v>29</v>
      </c>
      <c r="H36" s="39" t="s">
        <v>29</v>
      </c>
      <c r="I36" s="39" t="s">
        <v>29</v>
      </c>
      <c r="J36" s="42">
        <v>0</v>
      </c>
      <c r="K36" s="43">
        <v>0</v>
      </c>
      <c r="L36" s="43">
        <v>0</v>
      </c>
      <c r="M36" s="18">
        <f t="shared" si="0"/>
        <v>0</v>
      </c>
      <c r="N36" s="19" t="str">
        <f t="shared" si="1"/>
        <v>END</v>
      </c>
      <c r="P36" s="100" t="str">
        <f t="shared" si="18"/>
        <v>END</v>
      </c>
      <c r="Q36" s="64">
        <v>0</v>
      </c>
      <c r="R36" s="63" t="str">
        <f t="shared" si="2"/>
        <v>END</v>
      </c>
      <c r="S36" s="57" t="str">
        <f t="shared" si="19"/>
        <v>END</v>
      </c>
      <c r="U36" s="20">
        <f t="shared" si="3"/>
        <v>0</v>
      </c>
      <c r="V36" s="18">
        <f t="shared" si="4"/>
        <v>0</v>
      </c>
      <c r="W36" s="18">
        <f t="shared" si="5"/>
        <v>0</v>
      </c>
      <c r="X36" s="18">
        <f t="shared" si="6"/>
        <v>0</v>
      </c>
      <c r="Y36" s="21">
        <f t="shared" si="20"/>
        <v>0</v>
      </c>
      <c r="AA36" s="20">
        <f t="shared" si="7"/>
        <v>0</v>
      </c>
      <c r="AB36" s="18">
        <f t="shared" si="8"/>
        <v>0</v>
      </c>
      <c r="AC36" s="18">
        <f t="shared" si="9"/>
        <v>0</v>
      </c>
      <c r="AD36" s="18">
        <f t="shared" si="10"/>
        <v>0</v>
      </c>
      <c r="AE36" s="21">
        <f t="shared" si="21"/>
        <v>0</v>
      </c>
      <c r="AG36" s="20">
        <f t="shared" si="11"/>
        <v>0</v>
      </c>
      <c r="AH36" s="18">
        <f t="shared" si="12"/>
        <v>0</v>
      </c>
      <c r="AI36" s="18">
        <f t="shared" si="13"/>
        <v>0</v>
      </c>
      <c r="AJ36" s="18">
        <f t="shared" si="14"/>
        <v>0</v>
      </c>
      <c r="AK36" s="21">
        <f t="shared" si="22"/>
        <v>0</v>
      </c>
      <c r="AM36" s="20">
        <f t="shared" si="23"/>
        <v>0</v>
      </c>
      <c r="AN36" s="18">
        <f t="shared" si="23"/>
        <v>0</v>
      </c>
      <c r="AO36" s="18">
        <f t="shared" si="23"/>
        <v>0</v>
      </c>
      <c r="AP36" s="18">
        <f t="shared" si="16"/>
        <v>0</v>
      </c>
      <c r="AQ36" s="21">
        <f t="shared" si="17"/>
        <v>0</v>
      </c>
    </row>
    <row r="37" spans="2:43" ht="13.2" customHeight="1" x14ac:dyDescent="0.25">
      <c r="B37" s="39" t="s">
        <v>29</v>
      </c>
      <c r="C37" s="39" t="s">
        <v>29</v>
      </c>
      <c r="D37" s="39" t="s">
        <v>29</v>
      </c>
      <c r="E37" s="39" t="s">
        <v>29</v>
      </c>
      <c r="F37" s="39" t="s">
        <v>29</v>
      </c>
      <c r="G37" s="39" t="s">
        <v>29</v>
      </c>
      <c r="H37" s="39" t="s">
        <v>29</v>
      </c>
      <c r="I37" s="39" t="s">
        <v>29</v>
      </c>
      <c r="J37" s="42">
        <v>0</v>
      </c>
      <c r="K37" s="43">
        <v>0</v>
      </c>
      <c r="L37" s="43">
        <v>0</v>
      </c>
      <c r="M37" s="18">
        <f t="shared" si="0"/>
        <v>0</v>
      </c>
      <c r="N37" s="19" t="str">
        <f t="shared" si="1"/>
        <v>END</v>
      </c>
      <c r="P37" s="100" t="str">
        <f t="shared" si="18"/>
        <v>END</v>
      </c>
      <c r="Q37" s="64">
        <v>0</v>
      </c>
      <c r="R37" s="63" t="str">
        <f t="shared" si="2"/>
        <v>END</v>
      </c>
      <c r="S37" s="57" t="str">
        <f t="shared" si="19"/>
        <v>END</v>
      </c>
      <c r="U37" s="20">
        <f t="shared" si="3"/>
        <v>0</v>
      </c>
      <c r="V37" s="18">
        <f t="shared" si="4"/>
        <v>0</v>
      </c>
      <c r="W37" s="18">
        <f t="shared" si="5"/>
        <v>0</v>
      </c>
      <c r="X37" s="18">
        <f t="shared" si="6"/>
        <v>0</v>
      </c>
      <c r="Y37" s="21">
        <f t="shared" si="20"/>
        <v>0</v>
      </c>
      <c r="AA37" s="20">
        <f t="shared" si="7"/>
        <v>0</v>
      </c>
      <c r="AB37" s="18">
        <f t="shared" si="8"/>
        <v>0</v>
      </c>
      <c r="AC37" s="18">
        <f t="shared" si="9"/>
        <v>0</v>
      </c>
      <c r="AD37" s="18">
        <f t="shared" si="10"/>
        <v>0</v>
      </c>
      <c r="AE37" s="21">
        <f t="shared" si="21"/>
        <v>0</v>
      </c>
      <c r="AG37" s="20">
        <f t="shared" si="11"/>
        <v>0</v>
      </c>
      <c r="AH37" s="18">
        <f t="shared" si="12"/>
        <v>0</v>
      </c>
      <c r="AI37" s="18">
        <f t="shared" si="13"/>
        <v>0</v>
      </c>
      <c r="AJ37" s="18">
        <f t="shared" si="14"/>
        <v>0</v>
      </c>
      <c r="AK37" s="21">
        <f t="shared" si="22"/>
        <v>0</v>
      </c>
      <c r="AM37" s="20">
        <f t="shared" si="23"/>
        <v>0</v>
      </c>
      <c r="AN37" s="18">
        <f t="shared" si="23"/>
        <v>0</v>
      </c>
      <c r="AO37" s="18">
        <f t="shared" si="23"/>
        <v>0</v>
      </c>
      <c r="AP37" s="18">
        <f t="shared" si="16"/>
        <v>0</v>
      </c>
      <c r="AQ37" s="21">
        <f t="shared" si="17"/>
        <v>0</v>
      </c>
    </row>
    <row r="38" spans="2:43" ht="13.2" customHeight="1" x14ac:dyDescent="0.25">
      <c r="B38" s="39" t="s">
        <v>29</v>
      </c>
      <c r="C38" s="39" t="s">
        <v>29</v>
      </c>
      <c r="D38" s="39" t="s">
        <v>29</v>
      </c>
      <c r="E38" s="39" t="s">
        <v>29</v>
      </c>
      <c r="F38" s="39" t="s">
        <v>29</v>
      </c>
      <c r="G38" s="39" t="s">
        <v>29</v>
      </c>
      <c r="H38" s="39" t="s">
        <v>29</v>
      </c>
      <c r="I38" s="39" t="s">
        <v>29</v>
      </c>
      <c r="J38" s="42">
        <v>0</v>
      </c>
      <c r="K38" s="43">
        <v>0</v>
      </c>
      <c r="L38" s="43">
        <v>0</v>
      </c>
      <c r="M38" s="18">
        <f t="shared" si="0"/>
        <v>0</v>
      </c>
      <c r="N38" s="19" t="str">
        <f t="shared" si="1"/>
        <v>END</v>
      </c>
      <c r="P38" s="100" t="str">
        <f t="shared" si="18"/>
        <v>END</v>
      </c>
      <c r="Q38" s="64">
        <v>0</v>
      </c>
      <c r="R38" s="63" t="str">
        <f t="shared" si="2"/>
        <v>END</v>
      </c>
      <c r="S38" s="57" t="str">
        <f t="shared" si="19"/>
        <v>END</v>
      </c>
      <c r="U38" s="20">
        <f t="shared" si="3"/>
        <v>0</v>
      </c>
      <c r="V38" s="18">
        <f t="shared" si="4"/>
        <v>0</v>
      </c>
      <c r="W38" s="18">
        <f t="shared" si="5"/>
        <v>0</v>
      </c>
      <c r="X38" s="18">
        <f t="shared" si="6"/>
        <v>0</v>
      </c>
      <c r="Y38" s="21">
        <f t="shared" si="20"/>
        <v>0</v>
      </c>
      <c r="AA38" s="20">
        <f t="shared" si="7"/>
        <v>0</v>
      </c>
      <c r="AB38" s="18">
        <f t="shared" si="8"/>
        <v>0</v>
      </c>
      <c r="AC38" s="18">
        <f t="shared" si="9"/>
        <v>0</v>
      </c>
      <c r="AD38" s="18">
        <f t="shared" si="10"/>
        <v>0</v>
      </c>
      <c r="AE38" s="21">
        <f t="shared" si="21"/>
        <v>0</v>
      </c>
      <c r="AG38" s="20">
        <f t="shared" si="11"/>
        <v>0</v>
      </c>
      <c r="AH38" s="18">
        <f t="shared" si="12"/>
        <v>0</v>
      </c>
      <c r="AI38" s="18">
        <f t="shared" si="13"/>
        <v>0</v>
      </c>
      <c r="AJ38" s="18">
        <f t="shared" si="14"/>
        <v>0</v>
      </c>
      <c r="AK38" s="21">
        <f t="shared" si="22"/>
        <v>0</v>
      </c>
      <c r="AM38" s="20">
        <f t="shared" si="23"/>
        <v>0</v>
      </c>
      <c r="AN38" s="18">
        <f t="shared" si="23"/>
        <v>0</v>
      </c>
      <c r="AO38" s="18">
        <f t="shared" si="23"/>
        <v>0</v>
      </c>
      <c r="AP38" s="18">
        <f t="shared" si="16"/>
        <v>0</v>
      </c>
      <c r="AQ38" s="21">
        <f t="shared" si="17"/>
        <v>0</v>
      </c>
    </row>
    <row r="39" spans="2:43" ht="13.2" customHeight="1" x14ac:dyDescent="0.25">
      <c r="B39" s="39" t="s">
        <v>29</v>
      </c>
      <c r="C39" s="39" t="s">
        <v>29</v>
      </c>
      <c r="D39" s="39" t="s">
        <v>29</v>
      </c>
      <c r="E39" s="39" t="s">
        <v>29</v>
      </c>
      <c r="F39" s="39" t="s">
        <v>29</v>
      </c>
      <c r="G39" s="39" t="s">
        <v>29</v>
      </c>
      <c r="H39" s="39" t="s">
        <v>29</v>
      </c>
      <c r="I39" s="39" t="s">
        <v>29</v>
      </c>
      <c r="J39" s="42">
        <v>0</v>
      </c>
      <c r="K39" s="43">
        <v>0</v>
      </c>
      <c r="L39" s="43">
        <v>0</v>
      </c>
      <c r="M39" s="18">
        <f t="shared" si="0"/>
        <v>0</v>
      </c>
      <c r="N39" s="19" t="str">
        <f t="shared" si="1"/>
        <v>END</v>
      </c>
      <c r="P39" s="100" t="str">
        <f t="shared" si="18"/>
        <v>END</v>
      </c>
      <c r="Q39" s="64">
        <v>0</v>
      </c>
      <c r="R39" s="63" t="str">
        <f t="shared" si="2"/>
        <v>END</v>
      </c>
      <c r="S39" s="57" t="str">
        <f t="shared" si="19"/>
        <v>END</v>
      </c>
      <c r="U39" s="20">
        <f t="shared" si="3"/>
        <v>0</v>
      </c>
      <c r="V39" s="18">
        <f t="shared" si="4"/>
        <v>0</v>
      </c>
      <c r="W39" s="18">
        <f t="shared" si="5"/>
        <v>0</v>
      </c>
      <c r="X39" s="18">
        <f t="shared" si="6"/>
        <v>0</v>
      </c>
      <c r="Y39" s="21">
        <f t="shared" si="20"/>
        <v>0</v>
      </c>
      <c r="AA39" s="20">
        <f t="shared" si="7"/>
        <v>0</v>
      </c>
      <c r="AB39" s="18">
        <f t="shared" si="8"/>
        <v>0</v>
      </c>
      <c r="AC39" s="18">
        <f t="shared" si="9"/>
        <v>0</v>
      </c>
      <c r="AD39" s="18">
        <f t="shared" si="10"/>
        <v>0</v>
      </c>
      <c r="AE39" s="21">
        <f t="shared" si="21"/>
        <v>0</v>
      </c>
      <c r="AG39" s="20">
        <f t="shared" si="11"/>
        <v>0</v>
      </c>
      <c r="AH39" s="18">
        <f t="shared" si="12"/>
        <v>0</v>
      </c>
      <c r="AI39" s="18">
        <f t="shared" si="13"/>
        <v>0</v>
      </c>
      <c r="AJ39" s="18">
        <f t="shared" si="14"/>
        <v>0</v>
      </c>
      <c r="AK39" s="21">
        <f t="shared" si="22"/>
        <v>0</v>
      </c>
      <c r="AM39" s="20">
        <f t="shared" si="23"/>
        <v>0</v>
      </c>
      <c r="AN39" s="18">
        <f t="shared" si="23"/>
        <v>0</v>
      </c>
      <c r="AO39" s="18">
        <f t="shared" si="23"/>
        <v>0</v>
      </c>
      <c r="AP39" s="18">
        <f t="shared" si="16"/>
        <v>0</v>
      </c>
      <c r="AQ39" s="21">
        <f t="shared" si="17"/>
        <v>0</v>
      </c>
    </row>
    <row r="40" spans="2:43" ht="13.2" customHeight="1" x14ac:dyDescent="0.25">
      <c r="B40" s="39" t="s">
        <v>29</v>
      </c>
      <c r="C40" s="39" t="s">
        <v>29</v>
      </c>
      <c r="D40" s="39" t="s">
        <v>29</v>
      </c>
      <c r="E40" s="39" t="s">
        <v>29</v>
      </c>
      <c r="F40" s="39" t="s">
        <v>29</v>
      </c>
      <c r="G40" s="39" t="s">
        <v>29</v>
      </c>
      <c r="H40" s="39" t="s">
        <v>29</v>
      </c>
      <c r="I40" s="39" t="s">
        <v>29</v>
      </c>
      <c r="J40" s="42">
        <v>0</v>
      </c>
      <c r="K40" s="43">
        <v>0</v>
      </c>
      <c r="L40" s="43">
        <v>0</v>
      </c>
      <c r="M40" s="18">
        <f t="shared" si="0"/>
        <v>0</v>
      </c>
      <c r="N40" s="19" t="str">
        <f t="shared" si="1"/>
        <v>END</v>
      </c>
      <c r="P40" s="100" t="str">
        <f t="shared" si="18"/>
        <v>END</v>
      </c>
      <c r="Q40" s="64">
        <v>0</v>
      </c>
      <c r="R40" s="63" t="str">
        <f t="shared" si="2"/>
        <v>END</v>
      </c>
      <c r="S40" s="57" t="str">
        <f t="shared" si="19"/>
        <v>END</v>
      </c>
      <c r="U40" s="20">
        <f t="shared" si="3"/>
        <v>0</v>
      </c>
      <c r="V40" s="18">
        <f t="shared" si="4"/>
        <v>0</v>
      </c>
      <c r="W40" s="18">
        <f t="shared" si="5"/>
        <v>0</v>
      </c>
      <c r="X40" s="18">
        <f t="shared" si="6"/>
        <v>0</v>
      </c>
      <c r="Y40" s="21">
        <f t="shared" si="20"/>
        <v>0</v>
      </c>
      <c r="AA40" s="20">
        <f t="shared" si="7"/>
        <v>0</v>
      </c>
      <c r="AB40" s="18">
        <f t="shared" si="8"/>
        <v>0</v>
      </c>
      <c r="AC40" s="18">
        <f t="shared" si="9"/>
        <v>0</v>
      </c>
      <c r="AD40" s="18">
        <f t="shared" si="10"/>
        <v>0</v>
      </c>
      <c r="AE40" s="21">
        <f t="shared" si="21"/>
        <v>0</v>
      </c>
      <c r="AG40" s="20">
        <f t="shared" si="11"/>
        <v>0</v>
      </c>
      <c r="AH40" s="18">
        <f t="shared" si="12"/>
        <v>0</v>
      </c>
      <c r="AI40" s="18">
        <f t="shared" si="13"/>
        <v>0</v>
      </c>
      <c r="AJ40" s="18">
        <f t="shared" si="14"/>
        <v>0</v>
      </c>
      <c r="AK40" s="21">
        <f t="shared" si="22"/>
        <v>0</v>
      </c>
      <c r="AM40" s="20">
        <f t="shared" si="23"/>
        <v>0</v>
      </c>
      <c r="AN40" s="18">
        <f t="shared" si="23"/>
        <v>0</v>
      </c>
      <c r="AO40" s="18">
        <f t="shared" si="23"/>
        <v>0</v>
      </c>
      <c r="AP40" s="18">
        <f t="shared" si="16"/>
        <v>0</v>
      </c>
      <c r="AQ40" s="21">
        <f t="shared" si="17"/>
        <v>0</v>
      </c>
    </row>
    <row r="41" spans="2:43" ht="13.2" customHeight="1" x14ac:dyDescent="0.25">
      <c r="B41" s="39" t="s">
        <v>29</v>
      </c>
      <c r="C41" s="39" t="s">
        <v>29</v>
      </c>
      <c r="D41" s="39" t="s">
        <v>29</v>
      </c>
      <c r="E41" s="39" t="s">
        <v>29</v>
      </c>
      <c r="F41" s="39" t="s">
        <v>29</v>
      </c>
      <c r="G41" s="39" t="s">
        <v>29</v>
      </c>
      <c r="H41" s="39" t="s">
        <v>29</v>
      </c>
      <c r="I41" s="39" t="s">
        <v>29</v>
      </c>
      <c r="J41" s="42">
        <v>0</v>
      </c>
      <c r="K41" s="43">
        <v>0</v>
      </c>
      <c r="L41" s="43">
        <v>0</v>
      </c>
      <c r="M41" s="18">
        <f t="shared" si="0"/>
        <v>0</v>
      </c>
      <c r="N41" s="19" t="str">
        <f t="shared" si="1"/>
        <v>END</v>
      </c>
      <c r="P41" s="100" t="str">
        <f t="shared" si="18"/>
        <v>END</v>
      </c>
      <c r="Q41" s="64">
        <v>0</v>
      </c>
      <c r="R41" s="63" t="str">
        <f t="shared" si="2"/>
        <v>END</v>
      </c>
      <c r="S41" s="57" t="str">
        <f t="shared" si="19"/>
        <v>END</v>
      </c>
      <c r="U41" s="20">
        <f t="shared" si="3"/>
        <v>0</v>
      </c>
      <c r="V41" s="18">
        <f t="shared" si="4"/>
        <v>0</v>
      </c>
      <c r="W41" s="18">
        <f t="shared" si="5"/>
        <v>0</v>
      </c>
      <c r="X41" s="18">
        <f t="shared" si="6"/>
        <v>0</v>
      </c>
      <c r="Y41" s="21">
        <f t="shared" si="20"/>
        <v>0</v>
      </c>
      <c r="AA41" s="20">
        <f t="shared" si="7"/>
        <v>0</v>
      </c>
      <c r="AB41" s="18">
        <f t="shared" si="8"/>
        <v>0</v>
      </c>
      <c r="AC41" s="18">
        <f t="shared" si="9"/>
        <v>0</v>
      </c>
      <c r="AD41" s="18">
        <f t="shared" si="10"/>
        <v>0</v>
      </c>
      <c r="AE41" s="21">
        <f t="shared" si="21"/>
        <v>0</v>
      </c>
      <c r="AG41" s="20">
        <f t="shared" si="11"/>
        <v>0</v>
      </c>
      <c r="AH41" s="18">
        <f t="shared" si="12"/>
        <v>0</v>
      </c>
      <c r="AI41" s="18">
        <f t="shared" si="13"/>
        <v>0</v>
      </c>
      <c r="AJ41" s="18">
        <f t="shared" si="14"/>
        <v>0</v>
      </c>
      <c r="AK41" s="21">
        <f t="shared" si="22"/>
        <v>0</v>
      </c>
      <c r="AM41" s="20">
        <f t="shared" si="23"/>
        <v>0</v>
      </c>
      <c r="AN41" s="18">
        <f t="shared" si="23"/>
        <v>0</v>
      </c>
      <c r="AO41" s="18">
        <f t="shared" si="23"/>
        <v>0</v>
      </c>
      <c r="AP41" s="18">
        <f t="shared" si="16"/>
        <v>0</v>
      </c>
      <c r="AQ41" s="21">
        <f t="shared" si="17"/>
        <v>0</v>
      </c>
    </row>
    <row r="42" spans="2:43" ht="13.2" customHeight="1" x14ac:dyDescent="0.25">
      <c r="B42" s="39" t="s">
        <v>29</v>
      </c>
      <c r="C42" s="39" t="s">
        <v>29</v>
      </c>
      <c r="D42" s="39" t="s">
        <v>29</v>
      </c>
      <c r="E42" s="39" t="s">
        <v>29</v>
      </c>
      <c r="F42" s="39" t="s">
        <v>29</v>
      </c>
      <c r="G42" s="39" t="s">
        <v>29</v>
      </c>
      <c r="H42" s="39" t="s">
        <v>29</v>
      </c>
      <c r="I42" s="39" t="s">
        <v>29</v>
      </c>
      <c r="J42" s="42">
        <v>0</v>
      </c>
      <c r="K42" s="43">
        <v>0</v>
      </c>
      <c r="L42" s="43">
        <v>0</v>
      </c>
      <c r="M42" s="18">
        <f t="shared" si="0"/>
        <v>0</v>
      </c>
      <c r="N42" s="19" t="str">
        <f t="shared" si="1"/>
        <v>END</v>
      </c>
      <c r="P42" s="100" t="str">
        <f t="shared" si="18"/>
        <v>END</v>
      </c>
      <c r="Q42" s="64">
        <v>0</v>
      </c>
      <c r="R42" s="63" t="str">
        <f t="shared" si="2"/>
        <v>END</v>
      </c>
      <c r="S42" s="57" t="str">
        <f t="shared" si="19"/>
        <v>END</v>
      </c>
      <c r="U42" s="20">
        <f t="shared" si="3"/>
        <v>0</v>
      </c>
      <c r="V42" s="18">
        <f t="shared" si="4"/>
        <v>0</v>
      </c>
      <c r="W42" s="18">
        <f t="shared" si="5"/>
        <v>0</v>
      </c>
      <c r="X42" s="18">
        <f t="shared" si="6"/>
        <v>0</v>
      </c>
      <c r="Y42" s="21">
        <f t="shared" si="20"/>
        <v>0</v>
      </c>
      <c r="AA42" s="20">
        <f t="shared" si="7"/>
        <v>0</v>
      </c>
      <c r="AB42" s="18">
        <f t="shared" si="8"/>
        <v>0</v>
      </c>
      <c r="AC42" s="18">
        <f t="shared" si="9"/>
        <v>0</v>
      </c>
      <c r="AD42" s="18">
        <f t="shared" si="10"/>
        <v>0</v>
      </c>
      <c r="AE42" s="21">
        <f t="shared" si="21"/>
        <v>0</v>
      </c>
      <c r="AG42" s="20">
        <f t="shared" si="11"/>
        <v>0</v>
      </c>
      <c r="AH42" s="18">
        <f t="shared" si="12"/>
        <v>0</v>
      </c>
      <c r="AI42" s="18">
        <f t="shared" si="13"/>
        <v>0</v>
      </c>
      <c r="AJ42" s="18">
        <f t="shared" si="14"/>
        <v>0</v>
      </c>
      <c r="AK42" s="21">
        <f t="shared" si="22"/>
        <v>0</v>
      </c>
      <c r="AM42" s="20">
        <f t="shared" si="23"/>
        <v>0</v>
      </c>
      <c r="AN42" s="18">
        <f t="shared" si="23"/>
        <v>0</v>
      </c>
      <c r="AO42" s="18">
        <f t="shared" si="23"/>
        <v>0</v>
      </c>
      <c r="AP42" s="18">
        <f t="shared" si="16"/>
        <v>0</v>
      </c>
      <c r="AQ42" s="21">
        <f t="shared" si="17"/>
        <v>0</v>
      </c>
    </row>
    <row r="43" spans="2:43" ht="13.2" customHeight="1" x14ac:dyDescent="0.25">
      <c r="B43" s="39" t="s">
        <v>29</v>
      </c>
      <c r="C43" s="39" t="s">
        <v>29</v>
      </c>
      <c r="D43" s="39" t="s">
        <v>29</v>
      </c>
      <c r="E43" s="39" t="s">
        <v>29</v>
      </c>
      <c r="F43" s="39" t="s">
        <v>29</v>
      </c>
      <c r="G43" s="39" t="s">
        <v>29</v>
      </c>
      <c r="H43" s="39" t="s">
        <v>29</v>
      </c>
      <c r="I43" s="39" t="s">
        <v>29</v>
      </c>
      <c r="J43" s="42">
        <v>0</v>
      </c>
      <c r="K43" s="43">
        <v>0</v>
      </c>
      <c r="L43" s="43">
        <v>0</v>
      </c>
      <c r="M43" s="18">
        <f t="shared" si="0"/>
        <v>0</v>
      </c>
      <c r="N43" s="19" t="str">
        <f t="shared" si="1"/>
        <v>END</v>
      </c>
      <c r="P43" s="100" t="str">
        <f t="shared" si="18"/>
        <v>END</v>
      </c>
      <c r="Q43" s="64">
        <v>0</v>
      </c>
      <c r="R43" s="63" t="str">
        <f t="shared" si="2"/>
        <v>END</v>
      </c>
      <c r="S43" s="57" t="str">
        <f t="shared" si="19"/>
        <v>END</v>
      </c>
      <c r="U43" s="20">
        <f t="shared" si="3"/>
        <v>0</v>
      </c>
      <c r="V43" s="18">
        <f t="shared" si="4"/>
        <v>0</v>
      </c>
      <c r="W43" s="18">
        <f t="shared" si="5"/>
        <v>0</v>
      </c>
      <c r="X43" s="18">
        <f t="shared" si="6"/>
        <v>0</v>
      </c>
      <c r="Y43" s="21">
        <f t="shared" si="20"/>
        <v>0</v>
      </c>
      <c r="AA43" s="20">
        <f t="shared" si="7"/>
        <v>0</v>
      </c>
      <c r="AB43" s="18">
        <f t="shared" si="8"/>
        <v>0</v>
      </c>
      <c r="AC43" s="18">
        <f t="shared" si="9"/>
        <v>0</v>
      </c>
      <c r="AD43" s="18">
        <f t="shared" si="10"/>
        <v>0</v>
      </c>
      <c r="AE43" s="21">
        <f t="shared" si="21"/>
        <v>0</v>
      </c>
      <c r="AG43" s="20">
        <f t="shared" si="11"/>
        <v>0</v>
      </c>
      <c r="AH43" s="18">
        <f t="shared" si="12"/>
        <v>0</v>
      </c>
      <c r="AI43" s="18">
        <f t="shared" si="13"/>
        <v>0</v>
      </c>
      <c r="AJ43" s="18">
        <f t="shared" si="14"/>
        <v>0</v>
      </c>
      <c r="AK43" s="21">
        <f t="shared" si="22"/>
        <v>0</v>
      </c>
      <c r="AM43" s="20">
        <f t="shared" si="23"/>
        <v>0</v>
      </c>
      <c r="AN43" s="18">
        <f t="shared" si="23"/>
        <v>0</v>
      </c>
      <c r="AO43" s="18">
        <f t="shared" si="23"/>
        <v>0</v>
      </c>
      <c r="AP43" s="18">
        <f t="shared" si="16"/>
        <v>0</v>
      </c>
      <c r="AQ43" s="21">
        <f t="shared" si="17"/>
        <v>0</v>
      </c>
    </row>
    <row r="44" spans="2:43" ht="13.2" customHeight="1" x14ac:dyDescent="0.25">
      <c r="B44" s="39" t="s">
        <v>29</v>
      </c>
      <c r="C44" s="39" t="s">
        <v>29</v>
      </c>
      <c r="D44" s="39" t="s">
        <v>29</v>
      </c>
      <c r="E44" s="39" t="s">
        <v>29</v>
      </c>
      <c r="F44" s="39" t="s">
        <v>29</v>
      </c>
      <c r="G44" s="39" t="s">
        <v>29</v>
      </c>
      <c r="H44" s="39" t="s">
        <v>29</v>
      </c>
      <c r="I44" s="39" t="s">
        <v>29</v>
      </c>
      <c r="J44" s="42">
        <v>0</v>
      </c>
      <c r="K44" s="43">
        <v>0</v>
      </c>
      <c r="L44" s="43">
        <v>0</v>
      </c>
      <c r="M44" s="18">
        <f t="shared" si="0"/>
        <v>0</v>
      </c>
      <c r="N44" s="19" t="str">
        <f t="shared" si="1"/>
        <v>END</v>
      </c>
      <c r="P44" s="100" t="str">
        <f t="shared" si="18"/>
        <v>END</v>
      </c>
      <c r="Q44" s="64">
        <v>0</v>
      </c>
      <c r="R44" s="63" t="str">
        <f t="shared" si="2"/>
        <v>END</v>
      </c>
      <c r="S44" s="57" t="str">
        <f t="shared" si="19"/>
        <v>END</v>
      </c>
      <c r="U44" s="20">
        <f t="shared" si="3"/>
        <v>0</v>
      </c>
      <c r="V44" s="18">
        <f t="shared" si="4"/>
        <v>0</v>
      </c>
      <c r="W44" s="18">
        <f t="shared" si="5"/>
        <v>0</v>
      </c>
      <c r="X44" s="18">
        <f t="shared" si="6"/>
        <v>0</v>
      </c>
      <c r="Y44" s="21">
        <f t="shared" si="20"/>
        <v>0</v>
      </c>
      <c r="AA44" s="20">
        <f t="shared" si="7"/>
        <v>0</v>
      </c>
      <c r="AB44" s="18">
        <f t="shared" si="8"/>
        <v>0</v>
      </c>
      <c r="AC44" s="18">
        <f t="shared" si="9"/>
        <v>0</v>
      </c>
      <c r="AD44" s="18">
        <f t="shared" si="10"/>
        <v>0</v>
      </c>
      <c r="AE44" s="21">
        <f t="shared" si="21"/>
        <v>0</v>
      </c>
      <c r="AG44" s="20">
        <f t="shared" si="11"/>
        <v>0</v>
      </c>
      <c r="AH44" s="18">
        <f t="shared" si="12"/>
        <v>0</v>
      </c>
      <c r="AI44" s="18">
        <f t="shared" si="13"/>
        <v>0</v>
      </c>
      <c r="AJ44" s="18">
        <f t="shared" si="14"/>
        <v>0</v>
      </c>
      <c r="AK44" s="21">
        <f t="shared" si="22"/>
        <v>0</v>
      </c>
      <c r="AM44" s="20">
        <f t="shared" si="23"/>
        <v>0</v>
      </c>
      <c r="AN44" s="18">
        <f t="shared" si="23"/>
        <v>0</v>
      </c>
      <c r="AO44" s="18">
        <f t="shared" si="23"/>
        <v>0</v>
      </c>
      <c r="AP44" s="18">
        <f t="shared" si="16"/>
        <v>0</v>
      </c>
      <c r="AQ44" s="21">
        <f t="shared" si="17"/>
        <v>0</v>
      </c>
    </row>
    <row r="45" spans="2:43" ht="13.2" customHeight="1" x14ac:dyDescent="0.25">
      <c r="B45" s="39" t="s">
        <v>29</v>
      </c>
      <c r="C45" s="39" t="s">
        <v>29</v>
      </c>
      <c r="D45" s="39" t="s">
        <v>29</v>
      </c>
      <c r="E45" s="39" t="s">
        <v>29</v>
      </c>
      <c r="F45" s="39" t="s">
        <v>29</v>
      </c>
      <c r="G45" s="39" t="s">
        <v>29</v>
      </c>
      <c r="H45" s="39" t="s">
        <v>29</v>
      </c>
      <c r="I45" s="39" t="s">
        <v>29</v>
      </c>
      <c r="J45" s="42">
        <v>0</v>
      </c>
      <c r="K45" s="43">
        <v>0</v>
      </c>
      <c r="L45" s="43">
        <v>0</v>
      </c>
      <c r="M45" s="18">
        <f t="shared" si="0"/>
        <v>0</v>
      </c>
      <c r="N45" s="19" t="str">
        <f t="shared" si="1"/>
        <v>END</v>
      </c>
      <c r="P45" s="100" t="str">
        <f t="shared" si="18"/>
        <v>END</v>
      </c>
      <c r="Q45" s="64">
        <v>0</v>
      </c>
      <c r="R45" s="63" t="str">
        <f t="shared" si="2"/>
        <v>END</v>
      </c>
      <c r="S45" s="57" t="str">
        <f t="shared" si="19"/>
        <v>END</v>
      </c>
      <c r="U45" s="20">
        <f t="shared" si="3"/>
        <v>0</v>
      </c>
      <c r="V45" s="18">
        <f t="shared" si="4"/>
        <v>0</v>
      </c>
      <c r="W45" s="18">
        <f t="shared" si="5"/>
        <v>0</v>
      </c>
      <c r="X45" s="18">
        <f t="shared" si="6"/>
        <v>0</v>
      </c>
      <c r="Y45" s="21">
        <f t="shared" si="20"/>
        <v>0</v>
      </c>
      <c r="AA45" s="20">
        <f t="shared" si="7"/>
        <v>0</v>
      </c>
      <c r="AB45" s="18">
        <f t="shared" si="8"/>
        <v>0</v>
      </c>
      <c r="AC45" s="18">
        <f t="shared" si="9"/>
        <v>0</v>
      </c>
      <c r="AD45" s="18">
        <f t="shared" si="10"/>
        <v>0</v>
      </c>
      <c r="AE45" s="21">
        <f t="shared" si="21"/>
        <v>0</v>
      </c>
      <c r="AG45" s="20">
        <f t="shared" si="11"/>
        <v>0</v>
      </c>
      <c r="AH45" s="18">
        <f t="shared" si="12"/>
        <v>0</v>
      </c>
      <c r="AI45" s="18">
        <f t="shared" si="13"/>
        <v>0</v>
      </c>
      <c r="AJ45" s="18">
        <f t="shared" si="14"/>
        <v>0</v>
      </c>
      <c r="AK45" s="21">
        <f t="shared" si="22"/>
        <v>0</v>
      </c>
      <c r="AM45" s="20">
        <f t="shared" si="23"/>
        <v>0</v>
      </c>
      <c r="AN45" s="18">
        <f t="shared" si="23"/>
        <v>0</v>
      </c>
      <c r="AO45" s="18">
        <f t="shared" si="23"/>
        <v>0</v>
      </c>
      <c r="AP45" s="18">
        <f t="shared" si="16"/>
        <v>0</v>
      </c>
      <c r="AQ45" s="21">
        <f t="shared" si="17"/>
        <v>0</v>
      </c>
    </row>
    <row r="46" spans="2:43" ht="13.2" customHeight="1" x14ac:dyDescent="0.25">
      <c r="B46" s="39" t="s">
        <v>29</v>
      </c>
      <c r="C46" s="39" t="s">
        <v>29</v>
      </c>
      <c r="D46" s="39" t="s">
        <v>29</v>
      </c>
      <c r="E46" s="39" t="s">
        <v>29</v>
      </c>
      <c r="F46" s="39" t="s">
        <v>29</v>
      </c>
      <c r="G46" s="39" t="s">
        <v>29</v>
      </c>
      <c r="H46" s="39" t="s">
        <v>29</v>
      </c>
      <c r="I46" s="39" t="s">
        <v>29</v>
      </c>
      <c r="J46" s="42">
        <v>0</v>
      </c>
      <c r="K46" s="43">
        <v>0</v>
      </c>
      <c r="L46" s="43">
        <v>0</v>
      </c>
      <c r="M46" s="18">
        <f t="shared" si="0"/>
        <v>0</v>
      </c>
      <c r="N46" s="19" t="str">
        <f t="shared" si="1"/>
        <v>END</v>
      </c>
      <c r="P46" s="100" t="str">
        <f t="shared" si="18"/>
        <v>END</v>
      </c>
      <c r="Q46" s="64">
        <v>0</v>
      </c>
      <c r="R46" s="63" t="str">
        <f t="shared" si="2"/>
        <v>END</v>
      </c>
      <c r="S46" s="57" t="str">
        <f t="shared" si="19"/>
        <v>END</v>
      </c>
      <c r="U46" s="20">
        <f t="shared" si="3"/>
        <v>0</v>
      </c>
      <c r="V46" s="18">
        <f t="shared" si="4"/>
        <v>0</v>
      </c>
      <c r="W46" s="18">
        <f t="shared" si="5"/>
        <v>0</v>
      </c>
      <c r="X46" s="18">
        <f t="shared" si="6"/>
        <v>0</v>
      </c>
      <c r="Y46" s="21">
        <f t="shared" si="20"/>
        <v>0</v>
      </c>
      <c r="AA46" s="20">
        <f t="shared" si="7"/>
        <v>0</v>
      </c>
      <c r="AB46" s="18">
        <f t="shared" si="8"/>
        <v>0</v>
      </c>
      <c r="AC46" s="18">
        <f t="shared" si="9"/>
        <v>0</v>
      </c>
      <c r="AD46" s="18">
        <f t="shared" si="10"/>
        <v>0</v>
      </c>
      <c r="AE46" s="21">
        <f t="shared" si="21"/>
        <v>0</v>
      </c>
      <c r="AG46" s="20">
        <f t="shared" si="11"/>
        <v>0</v>
      </c>
      <c r="AH46" s="18">
        <f t="shared" si="12"/>
        <v>0</v>
      </c>
      <c r="AI46" s="18">
        <f t="shared" si="13"/>
        <v>0</v>
      </c>
      <c r="AJ46" s="18">
        <f t="shared" si="14"/>
        <v>0</v>
      </c>
      <c r="AK46" s="21">
        <f t="shared" si="22"/>
        <v>0</v>
      </c>
      <c r="AM46" s="20">
        <f t="shared" si="23"/>
        <v>0</v>
      </c>
      <c r="AN46" s="18">
        <f t="shared" si="23"/>
        <v>0</v>
      </c>
      <c r="AO46" s="18">
        <f t="shared" si="23"/>
        <v>0</v>
      </c>
      <c r="AP46" s="18">
        <f t="shared" si="16"/>
        <v>0</v>
      </c>
      <c r="AQ46" s="21">
        <f t="shared" si="17"/>
        <v>0</v>
      </c>
    </row>
    <row r="47" spans="2:43" ht="13.2" customHeight="1" x14ac:dyDescent="0.25">
      <c r="B47" s="39" t="s">
        <v>29</v>
      </c>
      <c r="C47" s="39" t="s">
        <v>29</v>
      </c>
      <c r="D47" s="39" t="s">
        <v>29</v>
      </c>
      <c r="E47" s="39" t="s">
        <v>29</v>
      </c>
      <c r="F47" s="39" t="s">
        <v>29</v>
      </c>
      <c r="G47" s="39" t="s">
        <v>29</v>
      </c>
      <c r="H47" s="39" t="s">
        <v>29</v>
      </c>
      <c r="I47" s="39" t="s">
        <v>29</v>
      </c>
      <c r="J47" s="42">
        <v>0</v>
      </c>
      <c r="K47" s="43">
        <v>0</v>
      </c>
      <c r="L47" s="43">
        <v>0</v>
      </c>
      <c r="M47" s="18">
        <f t="shared" si="0"/>
        <v>0</v>
      </c>
      <c r="N47" s="19" t="str">
        <f t="shared" si="1"/>
        <v>END</v>
      </c>
      <c r="P47" s="100" t="str">
        <f t="shared" si="18"/>
        <v>END</v>
      </c>
      <c r="Q47" s="64">
        <v>0</v>
      </c>
      <c r="R47" s="63" t="str">
        <f t="shared" si="2"/>
        <v>END</v>
      </c>
      <c r="S47" s="57" t="str">
        <f t="shared" si="19"/>
        <v>END</v>
      </c>
      <c r="U47" s="20">
        <f t="shared" si="3"/>
        <v>0</v>
      </c>
      <c r="V47" s="18">
        <f t="shared" si="4"/>
        <v>0</v>
      </c>
      <c r="W47" s="18">
        <f t="shared" si="5"/>
        <v>0</v>
      </c>
      <c r="X47" s="18">
        <f t="shared" si="6"/>
        <v>0</v>
      </c>
      <c r="Y47" s="21">
        <f t="shared" si="20"/>
        <v>0</v>
      </c>
      <c r="AA47" s="20">
        <f t="shared" si="7"/>
        <v>0</v>
      </c>
      <c r="AB47" s="18">
        <f t="shared" si="8"/>
        <v>0</v>
      </c>
      <c r="AC47" s="18">
        <f t="shared" si="9"/>
        <v>0</v>
      </c>
      <c r="AD47" s="18">
        <f t="shared" si="10"/>
        <v>0</v>
      </c>
      <c r="AE47" s="21">
        <f t="shared" si="21"/>
        <v>0</v>
      </c>
      <c r="AG47" s="20">
        <f t="shared" si="11"/>
        <v>0</v>
      </c>
      <c r="AH47" s="18">
        <f t="shared" si="12"/>
        <v>0</v>
      </c>
      <c r="AI47" s="18">
        <f t="shared" si="13"/>
        <v>0</v>
      </c>
      <c r="AJ47" s="18">
        <f t="shared" si="14"/>
        <v>0</v>
      </c>
      <c r="AK47" s="21">
        <f t="shared" si="22"/>
        <v>0</v>
      </c>
      <c r="AM47" s="20">
        <f t="shared" si="23"/>
        <v>0</v>
      </c>
      <c r="AN47" s="18">
        <f t="shared" si="23"/>
        <v>0</v>
      </c>
      <c r="AO47" s="18">
        <f t="shared" si="23"/>
        <v>0</v>
      </c>
      <c r="AP47" s="18">
        <f t="shared" si="16"/>
        <v>0</v>
      </c>
      <c r="AQ47" s="21">
        <f t="shared" si="17"/>
        <v>0</v>
      </c>
    </row>
    <row r="48" spans="2:43" ht="13.2" customHeight="1" x14ac:dyDescent="0.25">
      <c r="B48" s="39" t="s">
        <v>29</v>
      </c>
      <c r="C48" s="39" t="s">
        <v>29</v>
      </c>
      <c r="D48" s="39" t="s">
        <v>29</v>
      </c>
      <c r="E48" s="39" t="s">
        <v>29</v>
      </c>
      <c r="F48" s="39" t="s">
        <v>29</v>
      </c>
      <c r="G48" s="39" t="s">
        <v>29</v>
      </c>
      <c r="H48" s="39" t="s">
        <v>29</v>
      </c>
      <c r="I48" s="39" t="s">
        <v>29</v>
      </c>
      <c r="J48" s="42">
        <v>0</v>
      </c>
      <c r="K48" s="43">
        <v>0</v>
      </c>
      <c r="L48" s="43">
        <v>0</v>
      </c>
      <c r="M48" s="18">
        <f t="shared" si="0"/>
        <v>0</v>
      </c>
      <c r="N48" s="19" t="str">
        <f t="shared" si="1"/>
        <v>END</v>
      </c>
      <c r="P48" s="100" t="str">
        <f t="shared" si="18"/>
        <v>END</v>
      </c>
      <c r="Q48" s="64">
        <v>0</v>
      </c>
      <c r="R48" s="63" t="str">
        <f t="shared" si="2"/>
        <v>END</v>
      </c>
      <c r="S48" s="57" t="str">
        <f t="shared" si="19"/>
        <v>END</v>
      </c>
      <c r="U48" s="20">
        <f t="shared" si="3"/>
        <v>0</v>
      </c>
      <c r="V48" s="18">
        <f t="shared" si="4"/>
        <v>0</v>
      </c>
      <c r="W48" s="18">
        <f t="shared" si="5"/>
        <v>0</v>
      </c>
      <c r="X48" s="18">
        <f t="shared" si="6"/>
        <v>0</v>
      </c>
      <c r="Y48" s="21">
        <f t="shared" si="20"/>
        <v>0</v>
      </c>
      <c r="AA48" s="20">
        <f t="shared" si="7"/>
        <v>0</v>
      </c>
      <c r="AB48" s="18">
        <f t="shared" si="8"/>
        <v>0</v>
      </c>
      <c r="AC48" s="18">
        <f t="shared" si="9"/>
        <v>0</v>
      </c>
      <c r="AD48" s="18">
        <f t="shared" si="10"/>
        <v>0</v>
      </c>
      <c r="AE48" s="21">
        <f t="shared" si="21"/>
        <v>0</v>
      </c>
      <c r="AG48" s="20">
        <f t="shared" si="11"/>
        <v>0</v>
      </c>
      <c r="AH48" s="18">
        <f t="shared" si="12"/>
        <v>0</v>
      </c>
      <c r="AI48" s="18">
        <f t="shared" si="13"/>
        <v>0</v>
      </c>
      <c r="AJ48" s="18">
        <f t="shared" si="14"/>
        <v>0</v>
      </c>
      <c r="AK48" s="21">
        <f t="shared" si="22"/>
        <v>0</v>
      </c>
      <c r="AM48" s="20">
        <f t="shared" si="23"/>
        <v>0</v>
      </c>
      <c r="AN48" s="18">
        <f t="shared" si="23"/>
        <v>0</v>
      </c>
      <c r="AO48" s="18">
        <f t="shared" si="23"/>
        <v>0</v>
      </c>
      <c r="AP48" s="18">
        <f t="shared" si="16"/>
        <v>0</v>
      </c>
      <c r="AQ48" s="21">
        <f t="shared" si="17"/>
        <v>0</v>
      </c>
    </row>
    <row r="49" spans="2:43" ht="13.2" customHeight="1" x14ac:dyDescent="0.25">
      <c r="B49" s="39" t="s">
        <v>29</v>
      </c>
      <c r="C49" s="39" t="s">
        <v>29</v>
      </c>
      <c r="D49" s="39" t="s">
        <v>29</v>
      </c>
      <c r="E49" s="39" t="s">
        <v>29</v>
      </c>
      <c r="F49" s="39" t="s">
        <v>29</v>
      </c>
      <c r="G49" s="39" t="s">
        <v>29</v>
      </c>
      <c r="H49" s="39" t="s">
        <v>29</v>
      </c>
      <c r="I49" s="39" t="s">
        <v>29</v>
      </c>
      <c r="J49" s="42">
        <v>0</v>
      </c>
      <c r="K49" s="43">
        <v>0</v>
      </c>
      <c r="L49" s="43">
        <v>0</v>
      </c>
      <c r="M49" s="18">
        <f t="shared" si="0"/>
        <v>0</v>
      </c>
      <c r="N49" s="19" t="str">
        <f t="shared" si="1"/>
        <v>END</v>
      </c>
      <c r="P49" s="100" t="str">
        <f t="shared" si="18"/>
        <v>END</v>
      </c>
      <c r="Q49" s="64">
        <v>0</v>
      </c>
      <c r="R49" s="63" t="str">
        <f t="shared" si="2"/>
        <v>END</v>
      </c>
      <c r="S49" s="57" t="str">
        <f t="shared" si="19"/>
        <v>END</v>
      </c>
      <c r="U49" s="20">
        <f t="shared" si="3"/>
        <v>0</v>
      </c>
      <c r="V49" s="18">
        <f t="shared" si="4"/>
        <v>0</v>
      </c>
      <c r="W49" s="18">
        <f t="shared" si="5"/>
        <v>0</v>
      </c>
      <c r="X49" s="18">
        <f t="shared" si="6"/>
        <v>0</v>
      </c>
      <c r="Y49" s="21">
        <f t="shared" si="20"/>
        <v>0</v>
      </c>
      <c r="AA49" s="20">
        <f t="shared" si="7"/>
        <v>0</v>
      </c>
      <c r="AB49" s="18">
        <f t="shared" si="8"/>
        <v>0</v>
      </c>
      <c r="AC49" s="18">
        <f t="shared" si="9"/>
        <v>0</v>
      </c>
      <c r="AD49" s="18">
        <f t="shared" si="10"/>
        <v>0</v>
      </c>
      <c r="AE49" s="21">
        <f t="shared" si="21"/>
        <v>0</v>
      </c>
      <c r="AG49" s="20">
        <f t="shared" si="11"/>
        <v>0</v>
      </c>
      <c r="AH49" s="18">
        <f t="shared" si="12"/>
        <v>0</v>
      </c>
      <c r="AI49" s="18">
        <f t="shared" si="13"/>
        <v>0</v>
      </c>
      <c r="AJ49" s="18">
        <f t="shared" si="14"/>
        <v>0</v>
      </c>
      <c r="AK49" s="21">
        <f t="shared" si="22"/>
        <v>0</v>
      </c>
      <c r="AM49" s="20">
        <f t="shared" si="23"/>
        <v>0</v>
      </c>
      <c r="AN49" s="18">
        <f t="shared" si="23"/>
        <v>0</v>
      </c>
      <c r="AO49" s="18">
        <f t="shared" si="23"/>
        <v>0</v>
      </c>
      <c r="AP49" s="18">
        <f t="shared" si="16"/>
        <v>0</v>
      </c>
      <c r="AQ49" s="21">
        <f t="shared" si="17"/>
        <v>0</v>
      </c>
    </row>
    <row r="50" spans="2:43" ht="13.2" customHeight="1" x14ac:dyDescent="0.25">
      <c r="B50" s="39" t="s">
        <v>29</v>
      </c>
      <c r="C50" s="39" t="s">
        <v>29</v>
      </c>
      <c r="D50" s="39" t="s">
        <v>29</v>
      </c>
      <c r="E50" s="39" t="s">
        <v>29</v>
      </c>
      <c r="F50" s="39" t="s">
        <v>29</v>
      </c>
      <c r="G50" s="39" t="s">
        <v>29</v>
      </c>
      <c r="H50" s="39" t="s">
        <v>29</v>
      </c>
      <c r="I50" s="39" t="s">
        <v>29</v>
      </c>
      <c r="J50" s="42">
        <v>0</v>
      </c>
      <c r="K50" s="43">
        <v>0</v>
      </c>
      <c r="L50" s="43">
        <v>0</v>
      </c>
      <c r="M50" s="18">
        <f t="shared" si="0"/>
        <v>0</v>
      </c>
      <c r="N50" s="19" t="str">
        <f t="shared" si="1"/>
        <v>END</v>
      </c>
      <c r="P50" s="100" t="str">
        <f t="shared" si="18"/>
        <v>END</v>
      </c>
      <c r="Q50" s="64">
        <v>0</v>
      </c>
      <c r="R50" s="63" t="str">
        <f t="shared" si="2"/>
        <v>END</v>
      </c>
      <c r="S50" s="57" t="str">
        <f t="shared" si="19"/>
        <v>END</v>
      </c>
      <c r="U50" s="20">
        <f t="shared" si="3"/>
        <v>0</v>
      </c>
      <c r="V50" s="18">
        <f t="shared" si="4"/>
        <v>0</v>
      </c>
      <c r="W50" s="18">
        <f t="shared" si="5"/>
        <v>0</v>
      </c>
      <c r="X50" s="18">
        <f t="shared" si="6"/>
        <v>0</v>
      </c>
      <c r="Y50" s="21">
        <f t="shared" si="20"/>
        <v>0</v>
      </c>
      <c r="AA50" s="20">
        <f t="shared" si="7"/>
        <v>0</v>
      </c>
      <c r="AB50" s="18">
        <f t="shared" si="8"/>
        <v>0</v>
      </c>
      <c r="AC50" s="18">
        <f t="shared" si="9"/>
        <v>0</v>
      </c>
      <c r="AD50" s="18">
        <f t="shared" si="10"/>
        <v>0</v>
      </c>
      <c r="AE50" s="21">
        <f t="shared" si="21"/>
        <v>0</v>
      </c>
      <c r="AG50" s="20">
        <f t="shared" si="11"/>
        <v>0</v>
      </c>
      <c r="AH50" s="18">
        <f t="shared" si="12"/>
        <v>0</v>
      </c>
      <c r="AI50" s="18">
        <f t="shared" si="13"/>
        <v>0</v>
      </c>
      <c r="AJ50" s="18">
        <f t="shared" si="14"/>
        <v>0</v>
      </c>
      <c r="AK50" s="21">
        <f t="shared" si="22"/>
        <v>0</v>
      </c>
      <c r="AM50" s="20">
        <f t="shared" si="23"/>
        <v>0</v>
      </c>
      <c r="AN50" s="18">
        <f t="shared" si="23"/>
        <v>0</v>
      </c>
      <c r="AO50" s="18">
        <f t="shared" si="23"/>
        <v>0</v>
      </c>
      <c r="AP50" s="18">
        <f t="shared" si="16"/>
        <v>0</v>
      </c>
      <c r="AQ50" s="21">
        <f t="shared" si="17"/>
        <v>0</v>
      </c>
    </row>
    <row r="51" spans="2:43" ht="13.2" customHeight="1" x14ac:dyDescent="0.25">
      <c r="B51" s="39" t="s">
        <v>29</v>
      </c>
      <c r="C51" s="39" t="s">
        <v>29</v>
      </c>
      <c r="D51" s="39" t="s">
        <v>29</v>
      </c>
      <c r="E51" s="39" t="s">
        <v>29</v>
      </c>
      <c r="F51" s="39" t="s">
        <v>29</v>
      </c>
      <c r="G51" s="39" t="s">
        <v>29</v>
      </c>
      <c r="H51" s="39" t="s">
        <v>29</v>
      </c>
      <c r="I51" s="39" t="s">
        <v>29</v>
      </c>
      <c r="J51" s="42">
        <v>0</v>
      </c>
      <c r="K51" s="43">
        <v>0</v>
      </c>
      <c r="L51" s="43">
        <v>0</v>
      </c>
      <c r="M51" s="18">
        <f t="shared" si="0"/>
        <v>0</v>
      </c>
      <c r="N51" s="19" t="str">
        <f t="shared" si="1"/>
        <v>END</v>
      </c>
      <c r="P51" s="100" t="str">
        <f t="shared" si="18"/>
        <v>END</v>
      </c>
      <c r="Q51" s="64">
        <v>0</v>
      </c>
      <c r="R51" s="63" t="str">
        <f t="shared" si="2"/>
        <v>END</v>
      </c>
      <c r="S51" s="57" t="str">
        <f t="shared" si="19"/>
        <v>END</v>
      </c>
      <c r="U51" s="20">
        <f t="shared" si="3"/>
        <v>0</v>
      </c>
      <c r="V51" s="18">
        <f t="shared" si="4"/>
        <v>0</v>
      </c>
      <c r="W51" s="18">
        <f t="shared" si="5"/>
        <v>0</v>
      </c>
      <c r="X51" s="18">
        <f t="shared" si="6"/>
        <v>0</v>
      </c>
      <c r="Y51" s="21">
        <f t="shared" si="20"/>
        <v>0</v>
      </c>
      <c r="AA51" s="20">
        <f t="shared" si="7"/>
        <v>0</v>
      </c>
      <c r="AB51" s="18">
        <f t="shared" si="8"/>
        <v>0</v>
      </c>
      <c r="AC51" s="18">
        <f t="shared" si="9"/>
        <v>0</v>
      </c>
      <c r="AD51" s="18">
        <f t="shared" si="10"/>
        <v>0</v>
      </c>
      <c r="AE51" s="21">
        <f t="shared" si="21"/>
        <v>0</v>
      </c>
      <c r="AG51" s="20">
        <f t="shared" si="11"/>
        <v>0</v>
      </c>
      <c r="AH51" s="18">
        <f t="shared" si="12"/>
        <v>0</v>
      </c>
      <c r="AI51" s="18">
        <f t="shared" si="13"/>
        <v>0</v>
      </c>
      <c r="AJ51" s="18">
        <f t="shared" si="14"/>
        <v>0</v>
      </c>
      <c r="AK51" s="21">
        <f t="shared" si="22"/>
        <v>0</v>
      </c>
      <c r="AM51" s="20">
        <f t="shared" si="23"/>
        <v>0</v>
      </c>
      <c r="AN51" s="18">
        <f t="shared" si="23"/>
        <v>0</v>
      </c>
      <c r="AO51" s="18">
        <f t="shared" si="23"/>
        <v>0</v>
      </c>
      <c r="AP51" s="18">
        <f t="shared" si="16"/>
        <v>0</v>
      </c>
      <c r="AQ51" s="21">
        <f t="shared" si="17"/>
        <v>0</v>
      </c>
    </row>
    <row r="52" spans="2:43" ht="13.2" customHeight="1" x14ac:dyDescent="0.25">
      <c r="B52" s="39" t="s">
        <v>29</v>
      </c>
      <c r="C52" s="39" t="s">
        <v>29</v>
      </c>
      <c r="D52" s="39" t="s">
        <v>29</v>
      </c>
      <c r="E52" s="39" t="s">
        <v>29</v>
      </c>
      <c r="F52" s="39" t="s">
        <v>29</v>
      </c>
      <c r="G52" s="39" t="s">
        <v>29</v>
      </c>
      <c r="H52" s="39" t="s">
        <v>29</v>
      </c>
      <c r="I52" s="39" t="s">
        <v>29</v>
      </c>
      <c r="J52" s="42">
        <v>0</v>
      </c>
      <c r="K52" s="43">
        <v>0</v>
      </c>
      <c r="L52" s="43">
        <v>0</v>
      </c>
      <c r="M52" s="18">
        <f t="shared" si="0"/>
        <v>0</v>
      </c>
      <c r="N52" s="19" t="str">
        <f t="shared" si="1"/>
        <v>END</v>
      </c>
      <c r="P52" s="100" t="str">
        <f t="shared" si="18"/>
        <v>END</v>
      </c>
      <c r="Q52" s="64">
        <v>0</v>
      </c>
      <c r="R52" s="63" t="str">
        <f t="shared" si="2"/>
        <v>END</v>
      </c>
      <c r="S52" s="57" t="str">
        <f t="shared" si="19"/>
        <v>END</v>
      </c>
      <c r="U52" s="20">
        <f t="shared" si="3"/>
        <v>0</v>
      </c>
      <c r="V52" s="18">
        <f t="shared" si="4"/>
        <v>0</v>
      </c>
      <c r="W52" s="18">
        <f t="shared" si="5"/>
        <v>0</v>
      </c>
      <c r="X52" s="18">
        <f t="shared" si="6"/>
        <v>0</v>
      </c>
      <c r="Y52" s="21">
        <f t="shared" si="20"/>
        <v>0</v>
      </c>
      <c r="AA52" s="20">
        <f t="shared" si="7"/>
        <v>0</v>
      </c>
      <c r="AB52" s="18">
        <f t="shared" si="8"/>
        <v>0</v>
      </c>
      <c r="AC52" s="18">
        <f t="shared" si="9"/>
        <v>0</v>
      </c>
      <c r="AD52" s="18">
        <f t="shared" si="10"/>
        <v>0</v>
      </c>
      <c r="AE52" s="21">
        <f t="shared" si="21"/>
        <v>0</v>
      </c>
      <c r="AG52" s="20">
        <f t="shared" si="11"/>
        <v>0</v>
      </c>
      <c r="AH52" s="18">
        <f t="shared" si="12"/>
        <v>0</v>
      </c>
      <c r="AI52" s="18">
        <f t="shared" si="13"/>
        <v>0</v>
      </c>
      <c r="AJ52" s="18">
        <f t="shared" si="14"/>
        <v>0</v>
      </c>
      <c r="AK52" s="21">
        <f t="shared" si="22"/>
        <v>0</v>
      </c>
      <c r="AM52" s="20">
        <f t="shared" si="23"/>
        <v>0</v>
      </c>
      <c r="AN52" s="18">
        <f t="shared" si="23"/>
        <v>0</v>
      </c>
      <c r="AO52" s="18">
        <f t="shared" si="23"/>
        <v>0</v>
      </c>
      <c r="AP52" s="18">
        <f t="shared" si="16"/>
        <v>0</v>
      </c>
      <c r="AQ52" s="21">
        <f t="shared" si="17"/>
        <v>0</v>
      </c>
    </row>
    <row r="53" spans="2:43" ht="13.2" customHeight="1" x14ac:dyDescent="0.25">
      <c r="B53" s="39" t="s">
        <v>29</v>
      </c>
      <c r="C53" s="39" t="s">
        <v>29</v>
      </c>
      <c r="D53" s="39" t="s">
        <v>29</v>
      </c>
      <c r="E53" s="39" t="s">
        <v>29</v>
      </c>
      <c r="F53" s="39" t="s">
        <v>29</v>
      </c>
      <c r="G53" s="39" t="s">
        <v>29</v>
      </c>
      <c r="H53" s="39" t="s">
        <v>29</v>
      </c>
      <c r="I53" s="39" t="s">
        <v>29</v>
      </c>
      <c r="J53" s="42">
        <v>0</v>
      </c>
      <c r="K53" s="43">
        <v>0</v>
      </c>
      <c r="L53" s="43">
        <v>0</v>
      </c>
      <c r="M53" s="18">
        <f>+J53+L53</f>
        <v>0</v>
      </c>
      <c r="N53" s="19" t="str">
        <f>IF(L53&gt;0,"NEGATIVE PROV PLEASE",IF(OR(J53&lt;0,K53&lt;0),"POSITIVE ADV or VAR PLEASE",IF(AND(J53&gt;0,K53=0),"ADV + NO VAR?",IF(AND(K53&gt;0,J53=0),"VAR but NO ADV?",IF(AND(K53&gt;0,L53=0),"VAR + NO PROV?",IF(AND(K53=0,L53&lt;0),"NO VAR but PROV?",IF(-L53&gt;0,IF((-L53/K53)&gt;100%,"PROV &gt; VAR?","END"),"END")))))))</f>
        <v>END</v>
      </c>
      <c r="P53" s="100" t="str">
        <f t="shared" si="18"/>
        <v>END</v>
      </c>
      <c r="Q53" s="64">
        <v>0</v>
      </c>
      <c r="R53" s="63" t="str">
        <f t="shared" si="2"/>
        <v>END</v>
      </c>
      <c r="S53" s="57" t="str">
        <f t="shared" si="19"/>
        <v>END</v>
      </c>
      <c r="U53" s="20">
        <f t="shared" si="3"/>
        <v>0</v>
      </c>
      <c r="V53" s="18">
        <f t="shared" si="4"/>
        <v>0</v>
      </c>
      <c r="W53" s="18">
        <f t="shared" si="5"/>
        <v>0</v>
      </c>
      <c r="X53" s="18">
        <f>+U53+W53</f>
        <v>0</v>
      </c>
      <c r="Y53" s="21">
        <f t="shared" si="20"/>
        <v>0</v>
      </c>
      <c r="AA53" s="20">
        <f t="shared" si="7"/>
        <v>0</v>
      </c>
      <c r="AB53" s="18">
        <f t="shared" si="8"/>
        <v>0</v>
      </c>
      <c r="AC53" s="18">
        <f t="shared" si="9"/>
        <v>0</v>
      </c>
      <c r="AD53" s="18">
        <f>+AA53+AC53</f>
        <v>0</v>
      </c>
      <c r="AE53" s="21">
        <f t="shared" si="21"/>
        <v>0</v>
      </c>
      <c r="AG53" s="20">
        <f t="shared" si="11"/>
        <v>0</v>
      </c>
      <c r="AH53" s="18">
        <f t="shared" si="12"/>
        <v>0</v>
      </c>
      <c r="AI53" s="18">
        <f t="shared" si="13"/>
        <v>0</v>
      </c>
      <c r="AJ53" s="18">
        <f>+AG53+AI53</f>
        <v>0</v>
      </c>
      <c r="AK53" s="21">
        <f t="shared" si="22"/>
        <v>0</v>
      </c>
      <c r="AM53" s="20">
        <f t="shared" si="23"/>
        <v>0</v>
      </c>
      <c r="AN53" s="18">
        <f t="shared" si="23"/>
        <v>0</v>
      </c>
      <c r="AO53" s="18">
        <f t="shared" si="23"/>
        <v>0</v>
      </c>
      <c r="AP53" s="18">
        <f>+AM53+AO53</f>
        <v>0</v>
      </c>
      <c r="AQ53" s="21">
        <f>+Y53+AE53+AK53</f>
        <v>0</v>
      </c>
    </row>
    <row r="54" spans="2:43" ht="13.2" customHeight="1" x14ac:dyDescent="0.25">
      <c r="B54" s="39" t="s">
        <v>29</v>
      </c>
      <c r="C54" s="39" t="s">
        <v>29</v>
      </c>
      <c r="D54" s="39" t="s">
        <v>29</v>
      </c>
      <c r="E54" s="39" t="s">
        <v>29</v>
      </c>
      <c r="F54" s="39" t="s">
        <v>29</v>
      </c>
      <c r="G54" s="39" t="s">
        <v>29</v>
      </c>
      <c r="H54" s="39" t="s">
        <v>29</v>
      </c>
      <c r="I54" s="39" t="s">
        <v>29</v>
      </c>
      <c r="J54" s="42">
        <v>0</v>
      </c>
      <c r="K54" s="43">
        <v>0</v>
      </c>
      <c r="L54" s="43">
        <v>0</v>
      </c>
      <c r="M54" s="18">
        <f>+J54+L54</f>
        <v>0</v>
      </c>
      <c r="N54" s="19" t="str">
        <f>IF(L54&gt;0,"NEGATIVE PROV PLEASE",IF(OR(J54&lt;0,K54&lt;0),"POSITIVE ADV or VAR PLEASE",IF(AND(J54&gt;0,K54=0),"ADV + NO VAR?",IF(AND(K54&gt;0,J54=0),"VAR but NO ADV?",IF(AND(K54&gt;0,L54=0),"VAR + NO PROV?",IF(AND(K54=0,L54&lt;0),"NO VAR but PROV?",IF(-L54&gt;0,IF((-L54/K54)&gt;100%,"PROV &gt; VAR?","END"),"END")))))))</f>
        <v>END</v>
      </c>
      <c r="P54" s="100" t="str">
        <f t="shared" si="18"/>
        <v>END</v>
      </c>
      <c r="Q54" s="64">
        <v>0</v>
      </c>
      <c r="R54" s="63" t="str">
        <f t="shared" si="2"/>
        <v>END</v>
      </c>
      <c r="S54" s="57" t="str">
        <f t="shared" si="19"/>
        <v>END</v>
      </c>
      <c r="U54" s="20">
        <f t="shared" si="3"/>
        <v>0</v>
      </c>
      <c r="V54" s="18">
        <f t="shared" si="4"/>
        <v>0</v>
      </c>
      <c r="W54" s="18">
        <f t="shared" si="5"/>
        <v>0</v>
      </c>
      <c r="X54" s="18">
        <f>+U54+W54</f>
        <v>0</v>
      </c>
      <c r="Y54" s="21">
        <f t="shared" si="20"/>
        <v>0</v>
      </c>
      <c r="AA54" s="20">
        <f t="shared" si="7"/>
        <v>0</v>
      </c>
      <c r="AB54" s="18">
        <f t="shared" si="8"/>
        <v>0</v>
      </c>
      <c r="AC54" s="18">
        <f t="shared" si="9"/>
        <v>0</v>
      </c>
      <c r="AD54" s="18">
        <f>+AA54+AC54</f>
        <v>0</v>
      </c>
      <c r="AE54" s="21">
        <f t="shared" si="21"/>
        <v>0</v>
      </c>
      <c r="AG54" s="20">
        <f t="shared" si="11"/>
        <v>0</v>
      </c>
      <c r="AH54" s="18">
        <f t="shared" si="12"/>
        <v>0</v>
      </c>
      <c r="AI54" s="18">
        <f t="shared" si="13"/>
        <v>0</v>
      </c>
      <c r="AJ54" s="18">
        <f>+AG54+AI54</f>
        <v>0</v>
      </c>
      <c r="AK54" s="21">
        <f t="shared" si="22"/>
        <v>0</v>
      </c>
      <c r="AM54" s="20">
        <f t="shared" si="23"/>
        <v>0</v>
      </c>
      <c r="AN54" s="18">
        <f t="shared" si="23"/>
        <v>0</v>
      </c>
      <c r="AO54" s="18">
        <f t="shared" si="23"/>
        <v>0</v>
      </c>
      <c r="AP54" s="18">
        <f>+AM54+AO54</f>
        <v>0</v>
      </c>
      <c r="AQ54" s="21">
        <f>+Y54+AE54+AK54</f>
        <v>0</v>
      </c>
    </row>
    <row r="55" spans="2:43" ht="13.2" customHeight="1" x14ac:dyDescent="0.25">
      <c r="B55" s="39" t="s">
        <v>29</v>
      </c>
      <c r="C55" s="39" t="s">
        <v>29</v>
      </c>
      <c r="D55" s="39" t="s">
        <v>29</v>
      </c>
      <c r="E55" s="39" t="s">
        <v>29</v>
      </c>
      <c r="F55" s="39" t="s">
        <v>29</v>
      </c>
      <c r="G55" s="39" t="s">
        <v>29</v>
      </c>
      <c r="H55" s="39" t="s">
        <v>29</v>
      </c>
      <c r="I55" s="39" t="s">
        <v>29</v>
      </c>
      <c r="J55" s="42">
        <v>0</v>
      </c>
      <c r="K55" s="43">
        <v>0</v>
      </c>
      <c r="L55" s="43">
        <v>0</v>
      </c>
      <c r="M55" s="18">
        <f>+J55+L55</f>
        <v>0</v>
      </c>
      <c r="N55" s="19" t="str">
        <f>IF(L55&gt;0,"NEGATIVE PROV PLEASE",IF(OR(J55&lt;0,K55&lt;0),"POSITIVE ADV or VAR PLEASE",IF(AND(J55&gt;0,K55=0),"ADV + NO VAR?",IF(AND(K55&gt;0,J55=0),"VAR but NO ADV?",IF(AND(K55&gt;0,L55=0),"VAR + NO PROV?",IF(AND(K55=0,L55&lt;0),"NO VAR but PROV?",IF(-L55&gt;0,IF((-L55/K55)&gt;100%,"PROV &gt; VAR?","END"),"END")))))))</f>
        <v>END</v>
      </c>
      <c r="P55" s="100" t="str">
        <f t="shared" si="18"/>
        <v>END</v>
      </c>
      <c r="Q55" s="64">
        <v>0</v>
      </c>
      <c r="R55" s="63" t="str">
        <f t="shared" si="2"/>
        <v>END</v>
      </c>
      <c r="S55" s="57" t="str">
        <f t="shared" si="19"/>
        <v>END</v>
      </c>
      <c r="U55" s="20">
        <f t="shared" si="3"/>
        <v>0</v>
      </c>
      <c r="V55" s="18">
        <f t="shared" si="4"/>
        <v>0</v>
      </c>
      <c r="W55" s="18">
        <f t="shared" si="5"/>
        <v>0</v>
      </c>
      <c r="X55" s="18">
        <f>+U55+W55</f>
        <v>0</v>
      </c>
      <c r="Y55" s="21">
        <f t="shared" si="20"/>
        <v>0</v>
      </c>
      <c r="AA55" s="20">
        <f t="shared" si="7"/>
        <v>0</v>
      </c>
      <c r="AB55" s="18">
        <f t="shared" si="8"/>
        <v>0</v>
      </c>
      <c r="AC55" s="18">
        <f t="shared" si="9"/>
        <v>0</v>
      </c>
      <c r="AD55" s="18">
        <f>+AA55+AC55</f>
        <v>0</v>
      </c>
      <c r="AE55" s="21">
        <f t="shared" si="21"/>
        <v>0</v>
      </c>
      <c r="AG55" s="20">
        <f t="shared" si="11"/>
        <v>0</v>
      </c>
      <c r="AH55" s="18">
        <f t="shared" si="12"/>
        <v>0</v>
      </c>
      <c r="AI55" s="18">
        <f t="shared" si="13"/>
        <v>0</v>
      </c>
      <c r="AJ55" s="18">
        <f>+AG55+AI55</f>
        <v>0</v>
      </c>
      <c r="AK55" s="21">
        <f t="shared" si="22"/>
        <v>0</v>
      </c>
      <c r="AM55" s="20">
        <f t="shared" ref="AM55:AO70" si="24">+U55+AA55+AG55</f>
        <v>0</v>
      </c>
      <c r="AN55" s="18">
        <f t="shared" si="24"/>
        <v>0</v>
      </c>
      <c r="AO55" s="18">
        <f t="shared" si="24"/>
        <v>0</v>
      </c>
      <c r="AP55" s="18">
        <f>+AM55+AO55</f>
        <v>0</v>
      </c>
      <c r="AQ55" s="21">
        <f>+Y55+AE55+AK55</f>
        <v>0</v>
      </c>
    </row>
    <row r="56" spans="2:43" ht="13.2" customHeight="1" x14ac:dyDescent="0.25">
      <c r="B56" s="39" t="s">
        <v>29</v>
      </c>
      <c r="C56" s="39" t="s">
        <v>29</v>
      </c>
      <c r="D56" s="39" t="s">
        <v>29</v>
      </c>
      <c r="E56" s="39" t="s">
        <v>29</v>
      </c>
      <c r="F56" s="39" t="s">
        <v>29</v>
      </c>
      <c r="G56" s="39" t="s">
        <v>29</v>
      </c>
      <c r="H56" s="39" t="s">
        <v>29</v>
      </c>
      <c r="I56" s="39" t="s">
        <v>29</v>
      </c>
      <c r="J56" s="42">
        <v>0</v>
      </c>
      <c r="K56" s="43">
        <v>0</v>
      </c>
      <c r="L56" s="43">
        <v>0</v>
      </c>
      <c r="M56" s="18">
        <f t="shared" ref="M56:M87" si="25">+J56+L56</f>
        <v>0</v>
      </c>
      <c r="N56" s="19" t="str">
        <f t="shared" ref="N56:N87" si="26">IF(L56&gt;0,"NEGATIVE PROV PLEASE",IF(OR(J56&lt;0,K56&lt;0),"POSITIVE ADV or VAR PLEASE",IF(AND(J56&gt;0,K56=0),"ADV + NO VAR?",IF(AND(K56&gt;0,J56=0),"VAR but NO ADV?",IF(AND(K56&gt;0,L56=0),"VAR + NO PROV?",IF(AND(K56=0,L56&lt;0),"NO VAR but PROV?",IF(-L56&gt;0,IF((-L56/K56)&gt;100%,"PROV &gt; VAR?","END"),"END")))))))</f>
        <v>END</v>
      </c>
      <c r="P56" s="100" t="str">
        <f t="shared" si="18"/>
        <v>END</v>
      </c>
      <c r="Q56" s="64">
        <v>0</v>
      </c>
      <c r="R56" s="63" t="str">
        <f t="shared" si="2"/>
        <v>END</v>
      </c>
      <c r="S56" s="57" t="str">
        <f t="shared" si="19"/>
        <v>END</v>
      </c>
      <c r="U56" s="20">
        <f t="shared" si="3"/>
        <v>0</v>
      </c>
      <c r="V56" s="18">
        <f t="shared" si="4"/>
        <v>0</v>
      </c>
      <c r="W56" s="18">
        <f t="shared" si="5"/>
        <v>0</v>
      </c>
      <c r="X56" s="18">
        <f t="shared" ref="X56:X87" si="27">+U56+W56</f>
        <v>0</v>
      </c>
      <c r="Y56" s="21">
        <f t="shared" si="20"/>
        <v>0</v>
      </c>
      <c r="AA56" s="20">
        <f t="shared" si="7"/>
        <v>0</v>
      </c>
      <c r="AB56" s="18">
        <f t="shared" si="8"/>
        <v>0</v>
      </c>
      <c r="AC56" s="18">
        <f t="shared" si="9"/>
        <v>0</v>
      </c>
      <c r="AD56" s="18">
        <f t="shared" ref="AD56:AD87" si="28">+AA56+AC56</f>
        <v>0</v>
      </c>
      <c r="AE56" s="21">
        <f t="shared" si="21"/>
        <v>0</v>
      </c>
      <c r="AG56" s="20">
        <f t="shared" si="11"/>
        <v>0</v>
      </c>
      <c r="AH56" s="18">
        <f t="shared" si="12"/>
        <v>0</v>
      </c>
      <c r="AI56" s="18">
        <f t="shared" si="13"/>
        <v>0</v>
      </c>
      <c r="AJ56" s="18">
        <f t="shared" ref="AJ56:AJ87" si="29">+AG56+AI56</f>
        <v>0</v>
      </c>
      <c r="AK56" s="21">
        <f t="shared" si="22"/>
        <v>0</v>
      </c>
      <c r="AM56" s="20">
        <f t="shared" si="24"/>
        <v>0</v>
      </c>
      <c r="AN56" s="18">
        <f t="shared" si="24"/>
        <v>0</v>
      </c>
      <c r="AO56" s="18">
        <f t="shared" si="24"/>
        <v>0</v>
      </c>
      <c r="AP56" s="18">
        <f t="shared" ref="AP56:AP87" si="30">+AM56+AO56</f>
        <v>0</v>
      </c>
      <c r="AQ56" s="21">
        <f t="shared" ref="AQ56:AQ87" si="31">+Y56+AE56+AK56</f>
        <v>0</v>
      </c>
    </row>
    <row r="57" spans="2:43" ht="13.2" customHeight="1" x14ac:dyDescent="0.25">
      <c r="B57" s="39" t="s">
        <v>29</v>
      </c>
      <c r="C57" s="39" t="s">
        <v>29</v>
      </c>
      <c r="D57" s="39" t="s">
        <v>29</v>
      </c>
      <c r="E57" s="39" t="s">
        <v>29</v>
      </c>
      <c r="F57" s="39" t="s">
        <v>29</v>
      </c>
      <c r="G57" s="39" t="s">
        <v>29</v>
      </c>
      <c r="H57" s="39" t="s">
        <v>29</v>
      </c>
      <c r="I57" s="39" t="s">
        <v>29</v>
      </c>
      <c r="J57" s="42">
        <v>0</v>
      </c>
      <c r="K57" s="43">
        <v>0</v>
      </c>
      <c r="L57" s="43">
        <v>0</v>
      </c>
      <c r="M57" s="18">
        <f t="shared" si="25"/>
        <v>0</v>
      </c>
      <c r="N57" s="19" t="str">
        <f t="shared" si="26"/>
        <v>END</v>
      </c>
      <c r="P57" s="100" t="str">
        <f t="shared" si="18"/>
        <v>END</v>
      </c>
      <c r="Q57" s="64">
        <v>0</v>
      </c>
      <c r="R57" s="63" t="str">
        <f t="shared" si="2"/>
        <v>END</v>
      </c>
      <c r="S57" s="57" t="str">
        <f t="shared" si="19"/>
        <v>END</v>
      </c>
      <c r="U57" s="20">
        <f t="shared" si="3"/>
        <v>0</v>
      </c>
      <c r="V57" s="18">
        <f t="shared" si="4"/>
        <v>0</v>
      </c>
      <c r="W57" s="18">
        <f t="shared" si="5"/>
        <v>0</v>
      </c>
      <c r="X57" s="18">
        <f t="shared" si="27"/>
        <v>0</v>
      </c>
      <c r="Y57" s="21">
        <f t="shared" si="20"/>
        <v>0</v>
      </c>
      <c r="AA57" s="20">
        <f t="shared" si="7"/>
        <v>0</v>
      </c>
      <c r="AB57" s="18">
        <f t="shared" si="8"/>
        <v>0</v>
      </c>
      <c r="AC57" s="18">
        <f t="shared" si="9"/>
        <v>0</v>
      </c>
      <c r="AD57" s="18">
        <f t="shared" si="28"/>
        <v>0</v>
      </c>
      <c r="AE57" s="21">
        <f t="shared" si="21"/>
        <v>0</v>
      </c>
      <c r="AG57" s="20">
        <f t="shared" si="11"/>
        <v>0</v>
      </c>
      <c r="AH57" s="18">
        <f t="shared" si="12"/>
        <v>0</v>
      </c>
      <c r="AI57" s="18">
        <f t="shared" si="13"/>
        <v>0</v>
      </c>
      <c r="AJ57" s="18">
        <f t="shared" si="29"/>
        <v>0</v>
      </c>
      <c r="AK57" s="21">
        <f t="shared" si="22"/>
        <v>0</v>
      </c>
      <c r="AM57" s="20">
        <f t="shared" si="24"/>
        <v>0</v>
      </c>
      <c r="AN57" s="18">
        <f t="shared" si="24"/>
        <v>0</v>
      </c>
      <c r="AO57" s="18">
        <f t="shared" si="24"/>
        <v>0</v>
      </c>
      <c r="AP57" s="18">
        <f t="shared" si="30"/>
        <v>0</v>
      </c>
      <c r="AQ57" s="21">
        <f t="shared" si="31"/>
        <v>0</v>
      </c>
    </row>
    <row r="58" spans="2:43" ht="13.2" customHeight="1" x14ac:dyDescent="0.25">
      <c r="B58" s="39" t="s">
        <v>29</v>
      </c>
      <c r="C58" s="39" t="s">
        <v>29</v>
      </c>
      <c r="D58" s="39" t="s">
        <v>29</v>
      </c>
      <c r="E58" s="39" t="s">
        <v>29</v>
      </c>
      <c r="F58" s="39" t="s">
        <v>29</v>
      </c>
      <c r="G58" s="39" t="s">
        <v>29</v>
      </c>
      <c r="H58" s="39" t="s">
        <v>29</v>
      </c>
      <c r="I58" s="39" t="s">
        <v>29</v>
      </c>
      <c r="J58" s="42">
        <v>0</v>
      </c>
      <c r="K58" s="43">
        <v>0</v>
      </c>
      <c r="L58" s="43">
        <v>0</v>
      </c>
      <c r="M58" s="18">
        <f t="shared" si="25"/>
        <v>0</v>
      </c>
      <c r="N58" s="19" t="str">
        <f t="shared" si="26"/>
        <v>END</v>
      </c>
      <c r="P58" s="100" t="str">
        <f t="shared" si="18"/>
        <v>END</v>
      </c>
      <c r="Q58" s="64">
        <v>0</v>
      </c>
      <c r="R58" s="63" t="str">
        <f t="shared" si="2"/>
        <v>END</v>
      </c>
      <c r="S58" s="57" t="str">
        <f t="shared" si="19"/>
        <v>END</v>
      </c>
      <c r="U58" s="20">
        <f t="shared" si="3"/>
        <v>0</v>
      </c>
      <c r="V58" s="18">
        <f t="shared" si="4"/>
        <v>0</v>
      </c>
      <c r="W58" s="18">
        <f t="shared" si="5"/>
        <v>0</v>
      </c>
      <c r="X58" s="18">
        <f t="shared" si="27"/>
        <v>0</v>
      </c>
      <c r="Y58" s="21">
        <f t="shared" si="20"/>
        <v>0</v>
      </c>
      <c r="AA58" s="20">
        <f t="shared" si="7"/>
        <v>0</v>
      </c>
      <c r="AB58" s="18">
        <f t="shared" si="8"/>
        <v>0</v>
      </c>
      <c r="AC58" s="18">
        <f t="shared" si="9"/>
        <v>0</v>
      </c>
      <c r="AD58" s="18">
        <f t="shared" si="28"/>
        <v>0</v>
      </c>
      <c r="AE58" s="21">
        <f t="shared" si="21"/>
        <v>0</v>
      </c>
      <c r="AG58" s="20">
        <f t="shared" si="11"/>
        <v>0</v>
      </c>
      <c r="AH58" s="18">
        <f t="shared" si="12"/>
        <v>0</v>
      </c>
      <c r="AI58" s="18">
        <f t="shared" si="13"/>
        <v>0</v>
      </c>
      <c r="AJ58" s="18">
        <f t="shared" si="29"/>
        <v>0</v>
      </c>
      <c r="AK58" s="21">
        <f t="shared" si="22"/>
        <v>0</v>
      </c>
      <c r="AM58" s="20">
        <f t="shared" si="24"/>
        <v>0</v>
      </c>
      <c r="AN58" s="18">
        <f t="shared" si="24"/>
        <v>0</v>
      </c>
      <c r="AO58" s="18">
        <f t="shared" si="24"/>
        <v>0</v>
      </c>
      <c r="AP58" s="18">
        <f t="shared" si="30"/>
        <v>0</v>
      </c>
      <c r="AQ58" s="21">
        <f t="shared" si="31"/>
        <v>0</v>
      </c>
    </row>
    <row r="59" spans="2:43" ht="13.2" customHeight="1" x14ac:dyDescent="0.25">
      <c r="B59" s="39" t="s">
        <v>29</v>
      </c>
      <c r="C59" s="39" t="s">
        <v>29</v>
      </c>
      <c r="D59" s="39" t="s">
        <v>29</v>
      </c>
      <c r="E59" s="39" t="s">
        <v>29</v>
      </c>
      <c r="F59" s="39" t="s">
        <v>29</v>
      </c>
      <c r="G59" s="39" t="s">
        <v>29</v>
      </c>
      <c r="H59" s="39" t="s">
        <v>29</v>
      </c>
      <c r="I59" s="39" t="s">
        <v>29</v>
      </c>
      <c r="J59" s="42">
        <v>0</v>
      </c>
      <c r="K59" s="43">
        <v>0</v>
      </c>
      <c r="L59" s="43">
        <v>0</v>
      </c>
      <c r="M59" s="18">
        <f t="shared" si="25"/>
        <v>0</v>
      </c>
      <c r="N59" s="19" t="str">
        <f t="shared" si="26"/>
        <v>END</v>
      </c>
      <c r="P59" s="100" t="str">
        <f t="shared" si="18"/>
        <v>END</v>
      </c>
      <c r="Q59" s="64">
        <v>0</v>
      </c>
      <c r="R59" s="63" t="str">
        <f t="shared" si="2"/>
        <v>END</v>
      </c>
      <c r="S59" s="57" t="str">
        <f t="shared" si="19"/>
        <v>END</v>
      </c>
      <c r="U59" s="20">
        <f t="shared" si="3"/>
        <v>0</v>
      </c>
      <c r="V59" s="18">
        <f t="shared" si="4"/>
        <v>0</v>
      </c>
      <c r="W59" s="18">
        <f t="shared" si="5"/>
        <v>0</v>
      </c>
      <c r="X59" s="18">
        <f t="shared" si="27"/>
        <v>0</v>
      </c>
      <c r="Y59" s="21">
        <f t="shared" si="20"/>
        <v>0</v>
      </c>
      <c r="AA59" s="20">
        <f t="shared" si="7"/>
        <v>0</v>
      </c>
      <c r="AB59" s="18">
        <f t="shared" si="8"/>
        <v>0</v>
      </c>
      <c r="AC59" s="18">
        <f t="shared" si="9"/>
        <v>0</v>
      </c>
      <c r="AD59" s="18">
        <f t="shared" si="28"/>
        <v>0</v>
      </c>
      <c r="AE59" s="21">
        <f t="shared" si="21"/>
        <v>0</v>
      </c>
      <c r="AG59" s="20">
        <f t="shared" si="11"/>
        <v>0</v>
      </c>
      <c r="AH59" s="18">
        <f t="shared" si="12"/>
        <v>0</v>
      </c>
      <c r="AI59" s="18">
        <f t="shared" si="13"/>
        <v>0</v>
      </c>
      <c r="AJ59" s="18">
        <f t="shared" si="29"/>
        <v>0</v>
      </c>
      <c r="AK59" s="21">
        <f t="shared" si="22"/>
        <v>0</v>
      </c>
      <c r="AM59" s="20">
        <f t="shared" si="24"/>
        <v>0</v>
      </c>
      <c r="AN59" s="18">
        <f t="shared" si="24"/>
        <v>0</v>
      </c>
      <c r="AO59" s="18">
        <f t="shared" si="24"/>
        <v>0</v>
      </c>
      <c r="AP59" s="18">
        <f t="shared" si="30"/>
        <v>0</v>
      </c>
      <c r="AQ59" s="21">
        <f t="shared" si="31"/>
        <v>0</v>
      </c>
    </row>
    <row r="60" spans="2:43" ht="13.2" customHeight="1" x14ac:dyDescent="0.25">
      <c r="B60" s="39" t="s">
        <v>29</v>
      </c>
      <c r="C60" s="39" t="s">
        <v>29</v>
      </c>
      <c r="D60" s="39" t="s">
        <v>29</v>
      </c>
      <c r="E60" s="39" t="s">
        <v>29</v>
      </c>
      <c r="F60" s="39" t="s">
        <v>29</v>
      </c>
      <c r="G60" s="39" t="s">
        <v>29</v>
      </c>
      <c r="H60" s="39" t="s">
        <v>29</v>
      </c>
      <c r="I60" s="39" t="s">
        <v>29</v>
      </c>
      <c r="J60" s="42">
        <v>0</v>
      </c>
      <c r="K60" s="43">
        <v>0</v>
      </c>
      <c r="L60" s="43">
        <v>0</v>
      </c>
      <c r="M60" s="18">
        <f t="shared" si="25"/>
        <v>0</v>
      </c>
      <c r="N60" s="19" t="str">
        <f t="shared" si="26"/>
        <v>END</v>
      </c>
      <c r="P60" s="100" t="str">
        <f t="shared" si="18"/>
        <v>END</v>
      </c>
      <c r="Q60" s="64">
        <v>0</v>
      </c>
      <c r="R60" s="63" t="str">
        <f t="shared" si="2"/>
        <v>END</v>
      </c>
      <c r="S60" s="57" t="str">
        <f t="shared" si="19"/>
        <v>END</v>
      </c>
      <c r="U60" s="20">
        <f t="shared" si="3"/>
        <v>0</v>
      </c>
      <c r="V60" s="18">
        <f t="shared" si="4"/>
        <v>0</v>
      </c>
      <c r="W60" s="18">
        <f t="shared" si="5"/>
        <v>0</v>
      </c>
      <c r="X60" s="18">
        <f t="shared" si="27"/>
        <v>0</v>
      </c>
      <c r="Y60" s="21">
        <f t="shared" si="20"/>
        <v>0</v>
      </c>
      <c r="AA60" s="20">
        <f t="shared" si="7"/>
        <v>0</v>
      </c>
      <c r="AB60" s="18">
        <f t="shared" si="8"/>
        <v>0</v>
      </c>
      <c r="AC60" s="18">
        <f t="shared" si="9"/>
        <v>0</v>
      </c>
      <c r="AD60" s="18">
        <f t="shared" si="28"/>
        <v>0</v>
      </c>
      <c r="AE60" s="21">
        <f t="shared" si="21"/>
        <v>0</v>
      </c>
      <c r="AG60" s="20">
        <f t="shared" si="11"/>
        <v>0</v>
      </c>
      <c r="AH60" s="18">
        <f t="shared" si="12"/>
        <v>0</v>
      </c>
      <c r="AI60" s="18">
        <f t="shared" si="13"/>
        <v>0</v>
      </c>
      <c r="AJ60" s="18">
        <f t="shared" si="29"/>
        <v>0</v>
      </c>
      <c r="AK60" s="21">
        <f t="shared" si="22"/>
        <v>0</v>
      </c>
      <c r="AM60" s="20">
        <f t="shared" si="24"/>
        <v>0</v>
      </c>
      <c r="AN60" s="18">
        <f t="shared" si="24"/>
        <v>0</v>
      </c>
      <c r="AO60" s="18">
        <f t="shared" si="24"/>
        <v>0</v>
      </c>
      <c r="AP60" s="18">
        <f t="shared" si="30"/>
        <v>0</v>
      </c>
      <c r="AQ60" s="21">
        <f t="shared" si="31"/>
        <v>0</v>
      </c>
    </row>
    <row r="61" spans="2:43" ht="13.2" customHeight="1" x14ac:dyDescent="0.25">
      <c r="B61" s="39" t="s">
        <v>29</v>
      </c>
      <c r="C61" s="39" t="s">
        <v>29</v>
      </c>
      <c r="D61" s="39" t="s">
        <v>29</v>
      </c>
      <c r="E61" s="39" t="s">
        <v>29</v>
      </c>
      <c r="F61" s="39" t="s">
        <v>29</v>
      </c>
      <c r="G61" s="39" t="s">
        <v>29</v>
      </c>
      <c r="H61" s="39" t="s">
        <v>29</v>
      </c>
      <c r="I61" s="39" t="s">
        <v>29</v>
      </c>
      <c r="J61" s="42">
        <v>0</v>
      </c>
      <c r="K61" s="43">
        <v>0</v>
      </c>
      <c r="L61" s="43">
        <v>0</v>
      </c>
      <c r="M61" s="18">
        <f t="shared" si="25"/>
        <v>0</v>
      </c>
      <c r="N61" s="19" t="str">
        <f t="shared" si="26"/>
        <v>END</v>
      </c>
      <c r="P61" s="100" t="str">
        <f t="shared" si="18"/>
        <v>END</v>
      </c>
      <c r="Q61" s="64">
        <v>0</v>
      </c>
      <c r="R61" s="63" t="str">
        <f t="shared" si="2"/>
        <v>END</v>
      </c>
      <c r="S61" s="57" t="str">
        <f t="shared" si="19"/>
        <v>END</v>
      </c>
      <c r="U61" s="20">
        <f t="shared" si="3"/>
        <v>0</v>
      </c>
      <c r="V61" s="18">
        <f t="shared" si="4"/>
        <v>0</v>
      </c>
      <c r="W61" s="18">
        <f t="shared" si="5"/>
        <v>0</v>
      </c>
      <c r="X61" s="18">
        <f t="shared" si="27"/>
        <v>0</v>
      </c>
      <c r="Y61" s="21">
        <f t="shared" si="20"/>
        <v>0</v>
      </c>
      <c r="AA61" s="20">
        <f t="shared" si="7"/>
        <v>0</v>
      </c>
      <c r="AB61" s="18">
        <f t="shared" si="8"/>
        <v>0</v>
      </c>
      <c r="AC61" s="18">
        <f t="shared" si="9"/>
        <v>0</v>
      </c>
      <c r="AD61" s="18">
        <f t="shared" si="28"/>
        <v>0</v>
      </c>
      <c r="AE61" s="21">
        <f t="shared" si="21"/>
        <v>0</v>
      </c>
      <c r="AG61" s="20">
        <f t="shared" si="11"/>
        <v>0</v>
      </c>
      <c r="AH61" s="18">
        <f t="shared" si="12"/>
        <v>0</v>
      </c>
      <c r="AI61" s="18">
        <f t="shared" si="13"/>
        <v>0</v>
      </c>
      <c r="AJ61" s="18">
        <f t="shared" si="29"/>
        <v>0</v>
      </c>
      <c r="AK61" s="21">
        <f t="shared" si="22"/>
        <v>0</v>
      </c>
      <c r="AM61" s="20">
        <f t="shared" si="24"/>
        <v>0</v>
      </c>
      <c r="AN61" s="18">
        <f t="shared" si="24"/>
        <v>0</v>
      </c>
      <c r="AO61" s="18">
        <f t="shared" si="24"/>
        <v>0</v>
      </c>
      <c r="AP61" s="18">
        <f t="shared" si="30"/>
        <v>0</v>
      </c>
      <c r="AQ61" s="21">
        <f t="shared" si="31"/>
        <v>0</v>
      </c>
    </row>
    <row r="62" spans="2:43" ht="13.2" customHeight="1" x14ac:dyDescent="0.25">
      <c r="B62" s="39" t="s">
        <v>29</v>
      </c>
      <c r="C62" s="39" t="s">
        <v>29</v>
      </c>
      <c r="D62" s="39" t="s">
        <v>29</v>
      </c>
      <c r="E62" s="39" t="s">
        <v>29</v>
      </c>
      <c r="F62" s="39" t="s">
        <v>29</v>
      </c>
      <c r="G62" s="39" t="s">
        <v>29</v>
      </c>
      <c r="H62" s="39" t="s">
        <v>29</v>
      </c>
      <c r="I62" s="39" t="s">
        <v>29</v>
      </c>
      <c r="J62" s="42">
        <v>0</v>
      </c>
      <c r="K62" s="43">
        <v>0</v>
      </c>
      <c r="L62" s="43">
        <v>0</v>
      </c>
      <c r="M62" s="18">
        <f t="shared" si="25"/>
        <v>0</v>
      </c>
      <c r="N62" s="19" t="str">
        <f t="shared" si="26"/>
        <v>END</v>
      </c>
      <c r="P62" s="100" t="str">
        <f t="shared" si="18"/>
        <v>END</v>
      </c>
      <c r="Q62" s="64">
        <v>0</v>
      </c>
      <c r="R62" s="63" t="str">
        <f t="shared" si="2"/>
        <v>END</v>
      </c>
      <c r="S62" s="57" t="str">
        <f t="shared" si="19"/>
        <v>END</v>
      </c>
      <c r="U62" s="20">
        <f t="shared" si="3"/>
        <v>0</v>
      </c>
      <c r="V62" s="18">
        <f t="shared" si="4"/>
        <v>0</v>
      </c>
      <c r="W62" s="18">
        <f t="shared" si="5"/>
        <v>0</v>
      </c>
      <c r="X62" s="18">
        <f t="shared" si="27"/>
        <v>0</v>
      </c>
      <c r="Y62" s="21">
        <f t="shared" si="20"/>
        <v>0</v>
      </c>
      <c r="AA62" s="20">
        <f t="shared" si="7"/>
        <v>0</v>
      </c>
      <c r="AB62" s="18">
        <f t="shared" si="8"/>
        <v>0</v>
      </c>
      <c r="AC62" s="18">
        <f t="shared" si="9"/>
        <v>0</v>
      </c>
      <c r="AD62" s="18">
        <f t="shared" si="28"/>
        <v>0</v>
      </c>
      <c r="AE62" s="21">
        <f t="shared" si="21"/>
        <v>0</v>
      </c>
      <c r="AG62" s="20">
        <f t="shared" si="11"/>
        <v>0</v>
      </c>
      <c r="AH62" s="18">
        <f t="shared" si="12"/>
        <v>0</v>
      </c>
      <c r="AI62" s="18">
        <f t="shared" si="13"/>
        <v>0</v>
      </c>
      <c r="AJ62" s="18">
        <f t="shared" si="29"/>
        <v>0</v>
      </c>
      <c r="AK62" s="21">
        <f t="shared" si="22"/>
        <v>0</v>
      </c>
      <c r="AM62" s="20">
        <f t="shared" si="24"/>
        <v>0</v>
      </c>
      <c r="AN62" s="18">
        <f t="shared" si="24"/>
        <v>0</v>
      </c>
      <c r="AO62" s="18">
        <f t="shared" si="24"/>
        <v>0</v>
      </c>
      <c r="AP62" s="18">
        <f t="shared" si="30"/>
        <v>0</v>
      </c>
      <c r="AQ62" s="21">
        <f t="shared" si="31"/>
        <v>0</v>
      </c>
    </row>
    <row r="63" spans="2:43" ht="13.2" customHeight="1" x14ac:dyDescent="0.25">
      <c r="B63" s="39" t="s">
        <v>29</v>
      </c>
      <c r="C63" s="39" t="s">
        <v>29</v>
      </c>
      <c r="D63" s="39" t="s">
        <v>29</v>
      </c>
      <c r="E63" s="39" t="s">
        <v>29</v>
      </c>
      <c r="F63" s="39" t="s">
        <v>29</v>
      </c>
      <c r="G63" s="39" t="s">
        <v>29</v>
      </c>
      <c r="H63" s="39" t="s">
        <v>29</v>
      </c>
      <c r="I63" s="39" t="s">
        <v>29</v>
      </c>
      <c r="J63" s="42">
        <v>0</v>
      </c>
      <c r="K63" s="43">
        <v>0</v>
      </c>
      <c r="L63" s="43">
        <v>0</v>
      </c>
      <c r="M63" s="18">
        <f t="shared" si="25"/>
        <v>0</v>
      </c>
      <c r="N63" s="19" t="str">
        <f t="shared" si="26"/>
        <v>END</v>
      </c>
      <c r="P63" s="100" t="str">
        <f t="shared" si="18"/>
        <v>END</v>
      </c>
      <c r="Q63" s="64">
        <v>0</v>
      </c>
      <c r="R63" s="63" t="str">
        <f t="shared" si="2"/>
        <v>END</v>
      </c>
      <c r="S63" s="57" t="str">
        <f t="shared" si="19"/>
        <v>END</v>
      </c>
      <c r="U63" s="20">
        <f t="shared" si="3"/>
        <v>0</v>
      </c>
      <c r="V63" s="18">
        <f t="shared" si="4"/>
        <v>0</v>
      </c>
      <c r="W63" s="18">
        <f t="shared" si="5"/>
        <v>0</v>
      </c>
      <c r="X63" s="18">
        <f t="shared" si="27"/>
        <v>0</v>
      </c>
      <c r="Y63" s="21">
        <f t="shared" si="20"/>
        <v>0</v>
      </c>
      <c r="AA63" s="20">
        <f t="shared" si="7"/>
        <v>0</v>
      </c>
      <c r="AB63" s="18">
        <f t="shared" si="8"/>
        <v>0</v>
      </c>
      <c r="AC63" s="18">
        <f t="shared" si="9"/>
        <v>0</v>
      </c>
      <c r="AD63" s="18">
        <f t="shared" si="28"/>
        <v>0</v>
      </c>
      <c r="AE63" s="21">
        <f t="shared" si="21"/>
        <v>0</v>
      </c>
      <c r="AG63" s="20">
        <f t="shared" si="11"/>
        <v>0</v>
      </c>
      <c r="AH63" s="18">
        <f t="shared" si="12"/>
        <v>0</v>
      </c>
      <c r="AI63" s="18">
        <f t="shared" si="13"/>
        <v>0</v>
      </c>
      <c r="AJ63" s="18">
        <f t="shared" si="29"/>
        <v>0</v>
      </c>
      <c r="AK63" s="21">
        <f t="shared" si="22"/>
        <v>0</v>
      </c>
      <c r="AM63" s="20">
        <f t="shared" si="24"/>
        <v>0</v>
      </c>
      <c r="AN63" s="18">
        <f t="shared" si="24"/>
        <v>0</v>
      </c>
      <c r="AO63" s="18">
        <f t="shared" si="24"/>
        <v>0</v>
      </c>
      <c r="AP63" s="18">
        <f t="shared" si="30"/>
        <v>0</v>
      </c>
      <c r="AQ63" s="21">
        <f t="shared" si="31"/>
        <v>0</v>
      </c>
    </row>
    <row r="64" spans="2:43" ht="13.2" customHeight="1" x14ac:dyDescent="0.25">
      <c r="B64" s="39" t="s">
        <v>29</v>
      </c>
      <c r="C64" s="39" t="s">
        <v>29</v>
      </c>
      <c r="D64" s="39" t="s">
        <v>29</v>
      </c>
      <c r="E64" s="39" t="s">
        <v>29</v>
      </c>
      <c r="F64" s="39" t="s">
        <v>29</v>
      </c>
      <c r="G64" s="39" t="s">
        <v>29</v>
      </c>
      <c r="H64" s="39" t="s">
        <v>29</v>
      </c>
      <c r="I64" s="39" t="s">
        <v>29</v>
      </c>
      <c r="J64" s="42">
        <v>0</v>
      </c>
      <c r="K64" s="43">
        <v>0</v>
      </c>
      <c r="L64" s="43">
        <v>0</v>
      </c>
      <c r="M64" s="18">
        <f t="shared" si="25"/>
        <v>0</v>
      </c>
      <c r="N64" s="19" t="str">
        <f t="shared" si="26"/>
        <v>END</v>
      </c>
      <c r="P64" s="100" t="str">
        <f t="shared" si="18"/>
        <v>END</v>
      </c>
      <c r="Q64" s="64">
        <v>0</v>
      </c>
      <c r="R64" s="63" t="str">
        <f t="shared" si="2"/>
        <v>END</v>
      </c>
      <c r="S64" s="57" t="str">
        <f t="shared" si="19"/>
        <v>END</v>
      </c>
      <c r="U64" s="20">
        <f t="shared" si="3"/>
        <v>0</v>
      </c>
      <c r="V64" s="18">
        <f t="shared" si="4"/>
        <v>0</v>
      </c>
      <c r="W64" s="18">
        <f t="shared" si="5"/>
        <v>0</v>
      </c>
      <c r="X64" s="18">
        <f t="shared" si="27"/>
        <v>0</v>
      </c>
      <c r="Y64" s="21">
        <f t="shared" si="20"/>
        <v>0</v>
      </c>
      <c r="AA64" s="20">
        <f t="shared" si="7"/>
        <v>0</v>
      </c>
      <c r="AB64" s="18">
        <f t="shared" si="8"/>
        <v>0</v>
      </c>
      <c r="AC64" s="18">
        <f t="shared" si="9"/>
        <v>0</v>
      </c>
      <c r="AD64" s="18">
        <f t="shared" si="28"/>
        <v>0</v>
      </c>
      <c r="AE64" s="21">
        <f t="shared" si="21"/>
        <v>0</v>
      </c>
      <c r="AG64" s="20">
        <f t="shared" si="11"/>
        <v>0</v>
      </c>
      <c r="AH64" s="18">
        <f t="shared" si="12"/>
        <v>0</v>
      </c>
      <c r="AI64" s="18">
        <f t="shared" si="13"/>
        <v>0</v>
      </c>
      <c r="AJ64" s="18">
        <f t="shared" si="29"/>
        <v>0</v>
      </c>
      <c r="AK64" s="21">
        <f t="shared" si="22"/>
        <v>0</v>
      </c>
      <c r="AM64" s="20">
        <f t="shared" si="24"/>
        <v>0</v>
      </c>
      <c r="AN64" s="18">
        <f t="shared" si="24"/>
        <v>0</v>
      </c>
      <c r="AO64" s="18">
        <f t="shared" si="24"/>
        <v>0</v>
      </c>
      <c r="AP64" s="18">
        <f t="shared" si="30"/>
        <v>0</v>
      </c>
      <c r="AQ64" s="21">
        <f t="shared" si="31"/>
        <v>0</v>
      </c>
    </row>
    <row r="65" spans="2:43" ht="13.2" customHeight="1" x14ac:dyDescent="0.25">
      <c r="B65" s="39" t="s">
        <v>29</v>
      </c>
      <c r="C65" s="39" t="s">
        <v>29</v>
      </c>
      <c r="D65" s="39" t="s">
        <v>29</v>
      </c>
      <c r="E65" s="39" t="s">
        <v>29</v>
      </c>
      <c r="F65" s="39" t="s">
        <v>29</v>
      </c>
      <c r="G65" s="39" t="s">
        <v>29</v>
      </c>
      <c r="H65" s="39" t="s">
        <v>29</v>
      </c>
      <c r="I65" s="39" t="s">
        <v>29</v>
      </c>
      <c r="J65" s="42">
        <v>0</v>
      </c>
      <c r="K65" s="43">
        <v>0</v>
      </c>
      <c r="L65" s="43">
        <v>0</v>
      </c>
      <c r="M65" s="18">
        <f t="shared" si="25"/>
        <v>0</v>
      </c>
      <c r="N65" s="19" t="str">
        <f t="shared" si="26"/>
        <v>END</v>
      </c>
      <c r="P65" s="100" t="str">
        <f t="shared" si="18"/>
        <v>END</v>
      </c>
      <c r="Q65" s="64">
        <v>0</v>
      </c>
      <c r="R65" s="63" t="str">
        <f t="shared" si="2"/>
        <v>END</v>
      </c>
      <c r="S65" s="57" t="str">
        <f t="shared" si="19"/>
        <v>END</v>
      </c>
      <c r="U65" s="20">
        <f t="shared" si="3"/>
        <v>0</v>
      </c>
      <c r="V65" s="18">
        <f t="shared" si="4"/>
        <v>0</v>
      </c>
      <c r="W65" s="18">
        <f t="shared" si="5"/>
        <v>0</v>
      </c>
      <c r="X65" s="18">
        <f t="shared" si="27"/>
        <v>0</v>
      </c>
      <c r="Y65" s="21">
        <f t="shared" si="20"/>
        <v>0</v>
      </c>
      <c r="AA65" s="20">
        <f t="shared" si="7"/>
        <v>0</v>
      </c>
      <c r="AB65" s="18">
        <f t="shared" si="8"/>
        <v>0</v>
      </c>
      <c r="AC65" s="18">
        <f t="shared" si="9"/>
        <v>0</v>
      </c>
      <c r="AD65" s="18">
        <f t="shared" si="28"/>
        <v>0</v>
      </c>
      <c r="AE65" s="21">
        <f t="shared" si="21"/>
        <v>0</v>
      </c>
      <c r="AG65" s="20">
        <f t="shared" si="11"/>
        <v>0</v>
      </c>
      <c r="AH65" s="18">
        <f t="shared" si="12"/>
        <v>0</v>
      </c>
      <c r="AI65" s="18">
        <f t="shared" si="13"/>
        <v>0</v>
      </c>
      <c r="AJ65" s="18">
        <f t="shared" si="29"/>
        <v>0</v>
      </c>
      <c r="AK65" s="21">
        <f t="shared" si="22"/>
        <v>0</v>
      </c>
      <c r="AM65" s="20">
        <f t="shared" si="24"/>
        <v>0</v>
      </c>
      <c r="AN65" s="18">
        <f t="shared" si="24"/>
        <v>0</v>
      </c>
      <c r="AO65" s="18">
        <f t="shared" si="24"/>
        <v>0</v>
      </c>
      <c r="AP65" s="18">
        <f t="shared" si="30"/>
        <v>0</v>
      </c>
      <c r="AQ65" s="21">
        <f t="shared" si="31"/>
        <v>0</v>
      </c>
    </row>
    <row r="66" spans="2:43" ht="13.2" customHeight="1" x14ac:dyDescent="0.25">
      <c r="B66" s="39" t="s">
        <v>29</v>
      </c>
      <c r="C66" s="39" t="s">
        <v>29</v>
      </c>
      <c r="D66" s="39" t="s">
        <v>29</v>
      </c>
      <c r="E66" s="39" t="s">
        <v>29</v>
      </c>
      <c r="F66" s="39" t="s">
        <v>29</v>
      </c>
      <c r="G66" s="39" t="s">
        <v>29</v>
      </c>
      <c r="H66" s="39" t="s">
        <v>29</v>
      </c>
      <c r="I66" s="39" t="s">
        <v>29</v>
      </c>
      <c r="J66" s="42">
        <v>0</v>
      </c>
      <c r="K66" s="43">
        <v>0</v>
      </c>
      <c r="L66" s="43">
        <v>0</v>
      </c>
      <c r="M66" s="18">
        <f t="shared" si="25"/>
        <v>0</v>
      </c>
      <c r="N66" s="19" t="str">
        <f t="shared" si="26"/>
        <v>END</v>
      </c>
      <c r="P66" s="100" t="str">
        <f t="shared" si="18"/>
        <v>END</v>
      </c>
      <c r="Q66" s="64">
        <v>0</v>
      </c>
      <c r="R66" s="63" t="str">
        <f t="shared" si="2"/>
        <v>END</v>
      </c>
      <c r="S66" s="57" t="str">
        <f t="shared" si="19"/>
        <v>END</v>
      </c>
      <c r="U66" s="20">
        <f t="shared" si="3"/>
        <v>0</v>
      </c>
      <c r="V66" s="18">
        <f t="shared" si="4"/>
        <v>0</v>
      </c>
      <c r="W66" s="18">
        <f t="shared" si="5"/>
        <v>0</v>
      </c>
      <c r="X66" s="18">
        <f t="shared" si="27"/>
        <v>0</v>
      </c>
      <c r="Y66" s="21">
        <f t="shared" si="20"/>
        <v>0</v>
      </c>
      <c r="AA66" s="20">
        <f t="shared" si="7"/>
        <v>0</v>
      </c>
      <c r="AB66" s="18">
        <f t="shared" si="8"/>
        <v>0</v>
      </c>
      <c r="AC66" s="18">
        <f t="shared" si="9"/>
        <v>0</v>
      </c>
      <c r="AD66" s="18">
        <f t="shared" si="28"/>
        <v>0</v>
      </c>
      <c r="AE66" s="21">
        <f t="shared" si="21"/>
        <v>0</v>
      </c>
      <c r="AG66" s="20">
        <f t="shared" si="11"/>
        <v>0</v>
      </c>
      <c r="AH66" s="18">
        <f t="shared" si="12"/>
        <v>0</v>
      </c>
      <c r="AI66" s="18">
        <f t="shared" si="13"/>
        <v>0</v>
      </c>
      <c r="AJ66" s="18">
        <f t="shared" si="29"/>
        <v>0</v>
      </c>
      <c r="AK66" s="21">
        <f t="shared" si="22"/>
        <v>0</v>
      </c>
      <c r="AM66" s="20">
        <f t="shared" si="24"/>
        <v>0</v>
      </c>
      <c r="AN66" s="18">
        <f t="shared" si="24"/>
        <v>0</v>
      </c>
      <c r="AO66" s="18">
        <f t="shared" si="24"/>
        <v>0</v>
      </c>
      <c r="AP66" s="18">
        <f t="shared" si="30"/>
        <v>0</v>
      </c>
      <c r="AQ66" s="21">
        <f t="shared" si="31"/>
        <v>0</v>
      </c>
    </row>
    <row r="67" spans="2:43" ht="13.2" customHeight="1" x14ac:dyDescent="0.25">
      <c r="B67" s="39" t="s">
        <v>29</v>
      </c>
      <c r="C67" s="39" t="s">
        <v>29</v>
      </c>
      <c r="D67" s="39" t="s">
        <v>29</v>
      </c>
      <c r="E67" s="39" t="s">
        <v>29</v>
      </c>
      <c r="F67" s="39" t="s">
        <v>29</v>
      </c>
      <c r="G67" s="39" t="s">
        <v>29</v>
      </c>
      <c r="H67" s="39" t="s">
        <v>29</v>
      </c>
      <c r="I67" s="39" t="s">
        <v>29</v>
      </c>
      <c r="J67" s="42">
        <v>0</v>
      </c>
      <c r="K67" s="43">
        <v>0</v>
      </c>
      <c r="L67" s="43">
        <v>0</v>
      </c>
      <c r="M67" s="18">
        <f t="shared" si="25"/>
        <v>0</v>
      </c>
      <c r="N67" s="19" t="str">
        <f t="shared" si="26"/>
        <v>END</v>
      </c>
      <c r="P67" s="100" t="str">
        <f t="shared" si="18"/>
        <v>END</v>
      </c>
      <c r="Q67" s="64">
        <v>0</v>
      </c>
      <c r="R67" s="63" t="str">
        <f t="shared" si="2"/>
        <v>END</v>
      </c>
      <c r="S67" s="57" t="str">
        <f t="shared" si="19"/>
        <v>END</v>
      </c>
      <c r="U67" s="20">
        <f t="shared" si="3"/>
        <v>0</v>
      </c>
      <c r="V67" s="18">
        <f t="shared" si="4"/>
        <v>0</v>
      </c>
      <c r="W67" s="18">
        <f t="shared" si="5"/>
        <v>0</v>
      </c>
      <c r="X67" s="18">
        <f t="shared" si="27"/>
        <v>0</v>
      </c>
      <c r="Y67" s="21">
        <f t="shared" si="20"/>
        <v>0</v>
      </c>
      <c r="AA67" s="20">
        <f t="shared" si="7"/>
        <v>0</v>
      </c>
      <c r="AB67" s="18">
        <f t="shared" si="8"/>
        <v>0</v>
      </c>
      <c r="AC67" s="18">
        <f t="shared" si="9"/>
        <v>0</v>
      </c>
      <c r="AD67" s="18">
        <f t="shared" si="28"/>
        <v>0</v>
      </c>
      <c r="AE67" s="21">
        <f t="shared" si="21"/>
        <v>0</v>
      </c>
      <c r="AG67" s="20">
        <f t="shared" si="11"/>
        <v>0</v>
      </c>
      <c r="AH67" s="18">
        <f t="shared" si="12"/>
        <v>0</v>
      </c>
      <c r="AI67" s="18">
        <f t="shared" si="13"/>
        <v>0</v>
      </c>
      <c r="AJ67" s="18">
        <f t="shared" si="29"/>
        <v>0</v>
      </c>
      <c r="AK67" s="21">
        <f t="shared" si="22"/>
        <v>0</v>
      </c>
      <c r="AM67" s="20">
        <f t="shared" si="24"/>
        <v>0</v>
      </c>
      <c r="AN67" s="18">
        <f t="shared" si="24"/>
        <v>0</v>
      </c>
      <c r="AO67" s="18">
        <f t="shared" si="24"/>
        <v>0</v>
      </c>
      <c r="AP67" s="18">
        <f t="shared" si="30"/>
        <v>0</v>
      </c>
      <c r="AQ67" s="21">
        <f t="shared" si="31"/>
        <v>0</v>
      </c>
    </row>
    <row r="68" spans="2:43" ht="13.2" customHeight="1" x14ac:dyDescent="0.25">
      <c r="B68" s="39" t="s">
        <v>29</v>
      </c>
      <c r="C68" s="39" t="s">
        <v>29</v>
      </c>
      <c r="D68" s="39" t="s">
        <v>29</v>
      </c>
      <c r="E68" s="39" t="s">
        <v>29</v>
      </c>
      <c r="F68" s="39" t="s">
        <v>29</v>
      </c>
      <c r="G68" s="39" t="s">
        <v>29</v>
      </c>
      <c r="H68" s="39" t="s">
        <v>29</v>
      </c>
      <c r="I68" s="39" t="s">
        <v>29</v>
      </c>
      <c r="J68" s="42">
        <v>0</v>
      </c>
      <c r="K68" s="43">
        <v>0</v>
      </c>
      <c r="L68" s="43">
        <v>0</v>
      </c>
      <c r="M68" s="18">
        <f t="shared" si="25"/>
        <v>0</v>
      </c>
      <c r="N68" s="19" t="str">
        <f t="shared" si="26"/>
        <v>END</v>
      </c>
      <c r="P68" s="100" t="str">
        <f t="shared" si="18"/>
        <v>END</v>
      </c>
      <c r="Q68" s="64">
        <v>0</v>
      </c>
      <c r="R68" s="63" t="str">
        <f t="shared" si="2"/>
        <v>END</v>
      </c>
      <c r="S68" s="57" t="str">
        <f t="shared" si="19"/>
        <v>END</v>
      </c>
      <c r="U68" s="20">
        <f t="shared" si="3"/>
        <v>0</v>
      </c>
      <c r="V68" s="18">
        <f t="shared" si="4"/>
        <v>0</v>
      </c>
      <c r="W68" s="18">
        <f t="shared" si="5"/>
        <v>0</v>
      </c>
      <c r="X68" s="18">
        <f t="shared" si="27"/>
        <v>0</v>
      </c>
      <c r="Y68" s="21">
        <f t="shared" si="20"/>
        <v>0</v>
      </c>
      <c r="AA68" s="20">
        <f t="shared" si="7"/>
        <v>0</v>
      </c>
      <c r="AB68" s="18">
        <f t="shared" si="8"/>
        <v>0</v>
      </c>
      <c r="AC68" s="18">
        <f t="shared" si="9"/>
        <v>0</v>
      </c>
      <c r="AD68" s="18">
        <f t="shared" si="28"/>
        <v>0</v>
      </c>
      <c r="AE68" s="21">
        <f t="shared" si="21"/>
        <v>0</v>
      </c>
      <c r="AG68" s="20">
        <f t="shared" si="11"/>
        <v>0</v>
      </c>
      <c r="AH68" s="18">
        <f t="shared" si="12"/>
        <v>0</v>
      </c>
      <c r="AI68" s="18">
        <f t="shared" si="13"/>
        <v>0</v>
      </c>
      <c r="AJ68" s="18">
        <f t="shared" si="29"/>
        <v>0</v>
      </c>
      <c r="AK68" s="21">
        <f t="shared" si="22"/>
        <v>0</v>
      </c>
      <c r="AM68" s="20">
        <f t="shared" si="24"/>
        <v>0</v>
      </c>
      <c r="AN68" s="18">
        <f t="shared" si="24"/>
        <v>0</v>
      </c>
      <c r="AO68" s="18">
        <f t="shared" si="24"/>
        <v>0</v>
      </c>
      <c r="AP68" s="18">
        <f t="shared" si="30"/>
        <v>0</v>
      </c>
      <c r="AQ68" s="21">
        <f t="shared" si="31"/>
        <v>0</v>
      </c>
    </row>
    <row r="69" spans="2:43" ht="13.2" customHeight="1" x14ac:dyDescent="0.25">
      <c r="B69" s="39" t="s">
        <v>29</v>
      </c>
      <c r="C69" s="39" t="s">
        <v>29</v>
      </c>
      <c r="D69" s="39" t="s">
        <v>29</v>
      </c>
      <c r="E69" s="39" t="s">
        <v>29</v>
      </c>
      <c r="F69" s="39" t="s">
        <v>29</v>
      </c>
      <c r="G69" s="39" t="s">
        <v>29</v>
      </c>
      <c r="H69" s="39" t="s">
        <v>29</v>
      </c>
      <c r="I69" s="39" t="s">
        <v>29</v>
      </c>
      <c r="J69" s="42">
        <v>0</v>
      </c>
      <c r="K69" s="43">
        <v>0</v>
      </c>
      <c r="L69" s="43">
        <v>0</v>
      </c>
      <c r="M69" s="18">
        <f t="shared" si="25"/>
        <v>0</v>
      </c>
      <c r="N69" s="19" t="str">
        <f t="shared" si="26"/>
        <v>END</v>
      </c>
      <c r="P69" s="100" t="str">
        <f t="shared" si="18"/>
        <v>END</v>
      </c>
      <c r="Q69" s="64">
        <v>0</v>
      </c>
      <c r="R69" s="63" t="str">
        <f t="shared" si="2"/>
        <v>END</v>
      </c>
      <c r="S69" s="57" t="str">
        <f t="shared" si="19"/>
        <v>END</v>
      </c>
      <c r="U69" s="20">
        <f t="shared" si="3"/>
        <v>0</v>
      </c>
      <c r="V69" s="18">
        <f t="shared" si="4"/>
        <v>0</v>
      </c>
      <c r="W69" s="18">
        <f t="shared" si="5"/>
        <v>0</v>
      </c>
      <c r="X69" s="18">
        <f t="shared" si="27"/>
        <v>0</v>
      </c>
      <c r="Y69" s="21">
        <f t="shared" si="20"/>
        <v>0</v>
      </c>
      <c r="AA69" s="20">
        <f t="shared" si="7"/>
        <v>0</v>
      </c>
      <c r="AB69" s="18">
        <f t="shared" si="8"/>
        <v>0</v>
      </c>
      <c r="AC69" s="18">
        <f t="shared" si="9"/>
        <v>0</v>
      </c>
      <c r="AD69" s="18">
        <f t="shared" si="28"/>
        <v>0</v>
      </c>
      <c r="AE69" s="21">
        <f t="shared" si="21"/>
        <v>0</v>
      </c>
      <c r="AG69" s="20">
        <f t="shared" si="11"/>
        <v>0</v>
      </c>
      <c r="AH69" s="18">
        <f t="shared" si="12"/>
        <v>0</v>
      </c>
      <c r="AI69" s="18">
        <f t="shared" si="13"/>
        <v>0</v>
      </c>
      <c r="AJ69" s="18">
        <f t="shared" si="29"/>
        <v>0</v>
      </c>
      <c r="AK69" s="21">
        <f t="shared" si="22"/>
        <v>0</v>
      </c>
      <c r="AM69" s="20">
        <f t="shared" si="24"/>
        <v>0</v>
      </c>
      <c r="AN69" s="18">
        <f t="shared" si="24"/>
        <v>0</v>
      </c>
      <c r="AO69" s="18">
        <f t="shared" si="24"/>
        <v>0</v>
      </c>
      <c r="AP69" s="18">
        <f t="shared" si="30"/>
        <v>0</v>
      </c>
      <c r="AQ69" s="21">
        <f t="shared" si="31"/>
        <v>0</v>
      </c>
    </row>
    <row r="70" spans="2:43" ht="13.2" customHeight="1" x14ac:dyDescent="0.25">
      <c r="B70" s="39" t="s">
        <v>29</v>
      </c>
      <c r="C70" s="39" t="s">
        <v>29</v>
      </c>
      <c r="D70" s="39" t="s">
        <v>29</v>
      </c>
      <c r="E70" s="39" t="s">
        <v>29</v>
      </c>
      <c r="F70" s="39" t="s">
        <v>29</v>
      </c>
      <c r="G70" s="39" t="s">
        <v>29</v>
      </c>
      <c r="H70" s="39" t="s">
        <v>29</v>
      </c>
      <c r="I70" s="39" t="s">
        <v>29</v>
      </c>
      <c r="J70" s="42">
        <v>0</v>
      </c>
      <c r="K70" s="43">
        <v>0</v>
      </c>
      <c r="L70" s="43">
        <v>0</v>
      </c>
      <c r="M70" s="18">
        <f t="shared" si="25"/>
        <v>0</v>
      </c>
      <c r="N70" s="19" t="str">
        <f t="shared" si="26"/>
        <v>END</v>
      </c>
      <c r="P70" s="100" t="str">
        <f t="shared" si="18"/>
        <v>END</v>
      </c>
      <c r="Q70" s="64">
        <v>0</v>
      </c>
      <c r="R70" s="63" t="str">
        <f t="shared" si="2"/>
        <v>END</v>
      </c>
      <c r="S70" s="57" t="str">
        <f t="shared" si="19"/>
        <v>END</v>
      </c>
      <c r="U70" s="20">
        <f t="shared" si="3"/>
        <v>0</v>
      </c>
      <c r="V70" s="18">
        <f t="shared" si="4"/>
        <v>0</v>
      </c>
      <c r="W70" s="18">
        <f t="shared" si="5"/>
        <v>0</v>
      </c>
      <c r="X70" s="18">
        <f t="shared" si="27"/>
        <v>0</v>
      </c>
      <c r="Y70" s="21">
        <f t="shared" si="20"/>
        <v>0</v>
      </c>
      <c r="AA70" s="20">
        <f t="shared" si="7"/>
        <v>0</v>
      </c>
      <c r="AB70" s="18">
        <f t="shared" si="8"/>
        <v>0</v>
      </c>
      <c r="AC70" s="18">
        <f t="shared" si="9"/>
        <v>0</v>
      </c>
      <c r="AD70" s="18">
        <f t="shared" si="28"/>
        <v>0</v>
      </c>
      <c r="AE70" s="21">
        <f t="shared" si="21"/>
        <v>0</v>
      </c>
      <c r="AG70" s="20">
        <f t="shared" si="11"/>
        <v>0</v>
      </c>
      <c r="AH70" s="18">
        <f t="shared" si="12"/>
        <v>0</v>
      </c>
      <c r="AI70" s="18">
        <f t="shared" si="13"/>
        <v>0</v>
      </c>
      <c r="AJ70" s="18">
        <f t="shared" si="29"/>
        <v>0</v>
      </c>
      <c r="AK70" s="21">
        <f t="shared" si="22"/>
        <v>0</v>
      </c>
      <c r="AM70" s="20">
        <f t="shared" si="24"/>
        <v>0</v>
      </c>
      <c r="AN70" s="18">
        <f t="shared" si="24"/>
        <v>0</v>
      </c>
      <c r="AO70" s="18">
        <f t="shared" si="24"/>
        <v>0</v>
      </c>
      <c r="AP70" s="18">
        <f t="shared" si="30"/>
        <v>0</v>
      </c>
      <c r="AQ70" s="21">
        <f t="shared" si="31"/>
        <v>0</v>
      </c>
    </row>
    <row r="71" spans="2:43" ht="13.2" customHeight="1" x14ac:dyDescent="0.25">
      <c r="B71" s="39" t="s">
        <v>29</v>
      </c>
      <c r="C71" s="39" t="s">
        <v>29</v>
      </c>
      <c r="D71" s="39" t="s">
        <v>29</v>
      </c>
      <c r="E71" s="39" t="s">
        <v>29</v>
      </c>
      <c r="F71" s="39" t="s">
        <v>29</v>
      </c>
      <c r="G71" s="39" t="s">
        <v>29</v>
      </c>
      <c r="H71" s="39" t="s">
        <v>29</v>
      </c>
      <c r="I71" s="39" t="s">
        <v>29</v>
      </c>
      <c r="J71" s="42">
        <v>0</v>
      </c>
      <c r="K71" s="43">
        <v>0</v>
      </c>
      <c r="L71" s="43">
        <v>0</v>
      </c>
      <c r="M71" s="18">
        <f t="shared" si="25"/>
        <v>0</v>
      </c>
      <c r="N71" s="19" t="str">
        <f t="shared" si="26"/>
        <v>END</v>
      </c>
      <c r="P71" s="100" t="str">
        <f t="shared" si="18"/>
        <v>END</v>
      </c>
      <c r="Q71" s="64">
        <v>0</v>
      </c>
      <c r="R71" s="63" t="str">
        <f t="shared" si="2"/>
        <v>END</v>
      </c>
      <c r="S71" s="57" t="str">
        <f t="shared" si="19"/>
        <v>END</v>
      </c>
      <c r="U71" s="20">
        <f t="shared" si="3"/>
        <v>0</v>
      </c>
      <c r="V71" s="18">
        <f t="shared" si="4"/>
        <v>0</v>
      </c>
      <c r="W71" s="18">
        <f t="shared" si="5"/>
        <v>0</v>
      </c>
      <c r="X71" s="18">
        <f t="shared" si="27"/>
        <v>0</v>
      </c>
      <c r="Y71" s="21">
        <f t="shared" si="20"/>
        <v>0</v>
      </c>
      <c r="AA71" s="20">
        <f t="shared" si="7"/>
        <v>0</v>
      </c>
      <c r="AB71" s="18">
        <f t="shared" si="8"/>
        <v>0</v>
      </c>
      <c r="AC71" s="18">
        <f t="shared" si="9"/>
        <v>0</v>
      </c>
      <c r="AD71" s="18">
        <f t="shared" si="28"/>
        <v>0</v>
      </c>
      <c r="AE71" s="21">
        <f t="shared" si="21"/>
        <v>0</v>
      </c>
      <c r="AG71" s="20">
        <f t="shared" si="11"/>
        <v>0</v>
      </c>
      <c r="AH71" s="18">
        <f t="shared" si="12"/>
        <v>0</v>
      </c>
      <c r="AI71" s="18">
        <f t="shared" si="13"/>
        <v>0</v>
      </c>
      <c r="AJ71" s="18">
        <f t="shared" si="29"/>
        <v>0</v>
      </c>
      <c r="AK71" s="21">
        <f t="shared" si="22"/>
        <v>0</v>
      </c>
      <c r="AM71" s="20">
        <f t="shared" ref="AM71:AO87" si="32">+U71+AA71+AG71</f>
        <v>0</v>
      </c>
      <c r="AN71" s="18">
        <f t="shared" si="32"/>
        <v>0</v>
      </c>
      <c r="AO71" s="18">
        <f t="shared" si="32"/>
        <v>0</v>
      </c>
      <c r="AP71" s="18">
        <f t="shared" si="30"/>
        <v>0</v>
      </c>
      <c r="AQ71" s="21">
        <f t="shared" si="31"/>
        <v>0</v>
      </c>
    </row>
    <row r="72" spans="2:43" ht="13.2" customHeight="1" x14ac:dyDescent="0.25">
      <c r="B72" s="39" t="s">
        <v>29</v>
      </c>
      <c r="C72" s="39" t="s">
        <v>29</v>
      </c>
      <c r="D72" s="39" t="s">
        <v>29</v>
      </c>
      <c r="E72" s="39" t="s">
        <v>29</v>
      </c>
      <c r="F72" s="39" t="s">
        <v>29</v>
      </c>
      <c r="G72" s="39" t="s">
        <v>29</v>
      </c>
      <c r="H72" s="39" t="s">
        <v>29</v>
      </c>
      <c r="I72" s="39" t="s">
        <v>29</v>
      </c>
      <c r="J72" s="42">
        <v>0</v>
      </c>
      <c r="K72" s="43">
        <v>0</v>
      </c>
      <c r="L72" s="43">
        <v>0</v>
      </c>
      <c r="M72" s="18">
        <f t="shared" si="25"/>
        <v>0</v>
      </c>
      <c r="N72" s="19" t="str">
        <f t="shared" si="26"/>
        <v>END</v>
      </c>
      <c r="P72" s="100" t="str">
        <f t="shared" si="18"/>
        <v>END</v>
      </c>
      <c r="Q72" s="64">
        <v>0</v>
      </c>
      <c r="R72" s="63" t="str">
        <f t="shared" si="2"/>
        <v>END</v>
      </c>
      <c r="S72" s="57" t="str">
        <f t="shared" si="19"/>
        <v>END</v>
      </c>
      <c r="U72" s="20">
        <f t="shared" si="3"/>
        <v>0</v>
      </c>
      <c r="V72" s="18">
        <f t="shared" si="4"/>
        <v>0</v>
      </c>
      <c r="W72" s="18">
        <f t="shared" si="5"/>
        <v>0</v>
      </c>
      <c r="X72" s="18">
        <f t="shared" si="27"/>
        <v>0</v>
      </c>
      <c r="Y72" s="21">
        <f t="shared" si="20"/>
        <v>0</v>
      </c>
      <c r="AA72" s="20">
        <f t="shared" si="7"/>
        <v>0</v>
      </c>
      <c r="AB72" s="18">
        <f t="shared" si="8"/>
        <v>0</v>
      </c>
      <c r="AC72" s="18">
        <f t="shared" si="9"/>
        <v>0</v>
      </c>
      <c r="AD72" s="18">
        <f t="shared" si="28"/>
        <v>0</v>
      </c>
      <c r="AE72" s="21">
        <f t="shared" si="21"/>
        <v>0</v>
      </c>
      <c r="AG72" s="20">
        <f t="shared" si="11"/>
        <v>0</v>
      </c>
      <c r="AH72" s="18">
        <f t="shared" si="12"/>
        <v>0</v>
      </c>
      <c r="AI72" s="18">
        <f t="shared" si="13"/>
        <v>0</v>
      </c>
      <c r="AJ72" s="18">
        <f t="shared" si="29"/>
        <v>0</v>
      </c>
      <c r="AK72" s="21">
        <f t="shared" si="22"/>
        <v>0</v>
      </c>
      <c r="AM72" s="20">
        <f t="shared" si="32"/>
        <v>0</v>
      </c>
      <c r="AN72" s="18">
        <f t="shared" si="32"/>
        <v>0</v>
      </c>
      <c r="AO72" s="18">
        <f t="shared" si="32"/>
        <v>0</v>
      </c>
      <c r="AP72" s="18">
        <f t="shared" si="30"/>
        <v>0</v>
      </c>
      <c r="AQ72" s="21">
        <f t="shared" si="31"/>
        <v>0</v>
      </c>
    </row>
    <row r="73" spans="2:43" ht="13.2" customHeight="1" x14ac:dyDescent="0.25">
      <c r="B73" s="39" t="s">
        <v>29</v>
      </c>
      <c r="C73" s="39" t="s">
        <v>29</v>
      </c>
      <c r="D73" s="39" t="s">
        <v>29</v>
      </c>
      <c r="E73" s="39" t="s">
        <v>29</v>
      </c>
      <c r="F73" s="39" t="s">
        <v>29</v>
      </c>
      <c r="G73" s="39" t="s">
        <v>29</v>
      </c>
      <c r="H73" s="39" t="s">
        <v>29</v>
      </c>
      <c r="I73" s="39" t="s">
        <v>29</v>
      </c>
      <c r="J73" s="42">
        <v>0</v>
      </c>
      <c r="K73" s="43">
        <v>0</v>
      </c>
      <c r="L73" s="43">
        <v>0</v>
      </c>
      <c r="M73" s="18">
        <f t="shared" si="25"/>
        <v>0</v>
      </c>
      <c r="N73" s="19" t="str">
        <f t="shared" si="26"/>
        <v>END</v>
      </c>
      <c r="P73" s="100" t="str">
        <f t="shared" si="18"/>
        <v>END</v>
      </c>
      <c r="Q73" s="64">
        <v>0</v>
      </c>
      <c r="R73" s="63" t="str">
        <f t="shared" si="2"/>
        <v>END</v>
      </c>
      <c r="S73" s="57" t="str">
        <f t="shared" si="19"/>
        <v>END</v>
      </c>
      <c r="U73" s="20">
        <f t="shared" si="3"/>
        <v>0</v>
      </c>
      <c r="V73" s="18">
        <f t="shared" si="4"/>
        <v>0</v>
      </c>
      <c r="W73" s="18">
        <f t="shared" si="5"/>
        <v>0</v>
      </c>
      <c r="X73" s="18">
        <f t="shared" si="27"/>
        <v>0</v>
      </c>
      <c r="Y73" s="21">
        <f t="shared" si="20"/>
        <v>0</v>
      </c>
      <c r="AA73" s="20">
        <f t="shared" si="7"/>
        <v>0</v>
      </c>
      <c r="AB73" s="18">
        <f t="shared" si="8"/>
        <v>0</v>
      </c>
      <c r="AC73" s="18">
        <f t="shared" si="9"/>
        <v>0</v>
      </c>
      <c r="AD73" s="18">
        <f t="shared" si="28"/>
        <v>0</v>
      </c>
      <c r="AE73" s="21">
        <f t="shared" si="21"/>
        <v>0</v>
      </c>
      <c r="AG73" s="20">
        <f t="shared" si="11"/>
        <v>0</v>
      </c>
      <c r="AH73" s="18">
        <f t="shared" si="12"/>
        <v>0</v>
      </c>
      <c r="AI73" s="18">
        <f t="shared" si="13"/>
        <v>0</v>
      </c>
      <c r="AJ73" s="18">
        <f t="shared" si="29"/>
        <v>0</v>
      </c>
      <c r="AK73" s="21">
        <f t="shared" si="22"/>
        <v>0</v>
      </c>
      <c r="AM73" s="20">
        <f t="shared" si="32"/>
        <v>0</v>
      </c>
      <c r="AN73" s="18">
        <f t="shared" si="32"/>
        <v>0</v>
      </c>
      <c r="AO73" s="18">
        <f t="shared" si="32"/>
        <v>0</v>
      </c>
      <c r="AP73" s="18">
        <f t="shared" si="30"/>
        <v>0</v>
      </c>
      <c r="AQ73" s="21">
        <f t="shared" si="31"/>
        <v>0</v>
      </c>
    </row>
    <row r="74" spans="2:43" ht="13.2" customHeight="1" x14ac:dyDescent="0.25">
      <c r="B74" s="39" t="s">
        <v>29</v>
      </c>
      <c r="C74" s="39" t="s">
        <v>29</v>
      </c>
      <c r="D74" s="39" t="s">
        <v>29</v>
      </c>
      <c r="E74" s="39" t="s">
        <v>29</v>
      </c>
      <c r="F74" s="39" t="s">
        <v>29</v>
      </c>
      <c r="G74" s="39" t="s">
        <v>29</v>
      </c>
      <c r="H74" s="39" t="s">
        <v>29</v>
      </c>
      <c r="I74" s="39" t="s">
        <v>29</v>
      </c>
      <c r="J74" s="42">
        <v>0</v>
      </c>
      <c r="K74" s="43">
        <v>0</v>
      </c>
      <c r="L74" s="43">
        <v>0</v>
      </c>
      <c r="M74" s="18">
        <f t="shared" si="25"/>
        <v>0</v>
      </c>
      <c r="N74" s="19" t="str">
        <f t="shared" si="26"/>
        <v>END</v>
      </c>
      <c r="P74" s="100" t="str">
        <f t="shared" si="18"/>
        <v>END</v>
      </c>
      <c r="Q74" s="64">
        <v>0</v>
      </c>
      <c r="R74" s="63" t="str">
        <f t="shared" si="2"/>
        <v>END</v>
      </c>
      <c r="S74" s="57" t="str">
        <f t="shared" si="19"/>
        <v>END</v>
      </c>
      <c r="U74" s="20">
        <f t="shared" si="3"/>
        <v>0</v>
      </c>
      <c r="V74" s="18">
        <f t="shared" si="4"/>
        <v>0</v>
      </c>
      <c r="W74" s="18">
        <f t="shared" si="5"/>
        <v>0</v>
      </c>
      <c r="X74" s="18">
        <f t="shared" si="27"/>
        <v>0</v>
      </c>
      <c r="Y74" s="21">
        <f t="shared" si="20"/>
        <v>0</v>
      </c>
      <c r="AA74" s="20">
        <f t="shared" si="7"/>
        <v>0</v>
      </c>
      <c r="AB74" s="18">
        <f t="shared" si="8"/>
        <v>0</v>
      </c>
      <c r="AC74" s="18">
        <f t="shared" si="9"/>
        <v>0</v>
      </c>
      <c r="AD74" s="18">
        <f t="shared" si="28"/>
        <v>0</v>
      </c>
      <c r="AE74" s="21">
        <f t="shared" si="21"/>
        <v>0</v>
      </c>
      <c r="AG74" s="20">
        <f t="shared" si="11"/>
        <v>0</v>
      </c>
      <c r="AH74" s="18">
        <f t="shared" si="12"/>
        <v>0</v>
      </c>
      <c r="AI74" s="18">
        <f t="shared" si="13"/>
        <v>0</v>
      </c>
      <c r="AJ74" s="18">
        <f t="shared" si="29"/>
        <v>0</v>
      </c>
      <c r="AK74" s="21">
        <f t="shared" si="22"/>
        <v>0</v>
      </c>
      <c r="AM74" s="20">
        <f t="shared" si="32"/>
        <v>0</v>
      </c>
      <c r="AN74" s="18">
        <f t="shared" si="32"/>
        <v>0</v>
      </c>
      <c r="AO74" s="18">
        <f t="shared" si="32"/>
        <v>0</v>
      </c>
      <c r="AP74" s="18">
        <f t="shared" si="30"/>
        <v>0</v>
      </c>
      <c r="AQ74" s="21">
        <f t="shared" si="31"/>
        <v>0</v>
      </c>
    </row>
    <row r="75" spans="2:43" ht="13.2" customHeight="1" x14ac:dyDescent="0.25">
      <c r="B75" s="39" t="s">
        <v>29</v>
      </c>
      <c r="C75" s="39" t="s">
        <v>29</v>
      </c>
      <c r="D75" s="39" t="s">
        <v>29</v>
      </c>
      <c r="E75" s="39" t="s">
        <v>29</v>
      </c>
      <c r="F75" s="39" t="s">
        <v>29</v>
      </c>
      <c r="G75" s="39" t="s">
        <v>29</v>
      </c>
      <c r="H75" s="39" t="s">
        <v>29</v>
      </c>
      <c r="I75" s="39" t="s">
        <v>29</v>
      </c>
      <c r="J75" s="42">
        <v>0</v>
      </c>
      <c r="K75" s="43">
        <v>0</v>
      </c>
      <c r="L75" s="43">
        <v>0</v>
      </c>
      <c r="M75" s="18">
        <f t="shared" si="25"/>
        <v>0</v>
      </c>
      <c r="N75" s="19" t="str">
        <f t="shared" si="26"/>
        <v>END</v>
      </c>
      <c r="P75" s="100" t="str">
        <f t="shared" si="18"/>
        <v>END</v>
      </c>
      <c r="Q75" s="64">
        <v>0</v>
      </c>
      <c r="R75" s="63" t="str">
        <f t="shared" si="2"/>
        <v>END</v>
      </c>
      <c r="S75" s="57" t="str">
        <f t="shared" si="19"/>
        <v>END</v>
      </c>
      <c r="U75" s="20">
        <f t="shared" si="3"/>
        <v>0</v>
      </c>
      <c r="V75" s="18">
        <f t="shared" si="4"/>
        <v>0</v>
      </c>
      <c r="W75" s="18">
        <f t="shared" si="5"/>
        <v>0</v>
      </c>
      <c r="X75" s="18">
        <f t="shared" si="27"/>
        <v>0</v>
      </c>
      <c r="Y75" s="21">
        <f t="shared" si="20"/>
        <v>0</v>
      </c>
      <c r="AA75" s="20">
        <f t="shared" si="7"/>
        <v>0</v>
      </c>
      <c r="AB75" s="18">
        <f t="shared" si="8"/>
        <v>0</v>
      </c>
      <c r="AC75" s="18">
        <f t="shared" si="9"/>
        <v>0</v>
      </c>
      <c r="AD75" s="18">
        <f t="shared" si="28"/>
        <v>0</v>
      </c>
      <c r="AE75" s="21">
        <f t="shared" si="21"/>
        <v>0</v>
      </c>
      <c r="AG75" s="20">
        <f t="shared" si="11"/>
        <v>0</v>
      </c>
      <c r="AH75" s="18">
        <f t="shared" si="12"/>
        <v>0</v>
      </c>
      <c r="AI75" s="18">
        <f t="shared" si="13"/>
        <v>0</v>
      </c>
      <c r="AJ75" s="18">
        <f t="shared" si="29"/>
        <v>0</v>
      </c>
      <c r="AK75" s="21">
        <f t="shared" si="22"/>
        <v>0</v>
      </c>
      <c r="AM75" s="20">
        <f t="shared" si="32"/>
        <v>0</v>
      </c>
      <c r="AN75" s="18">
        <f t="shared" si="32"/>
        <v>0</v>
      </c>
      <c r="AO75" s="18">
        <f t="shared" si="32"/>
        <v>0</v>
      </c>
      <c r="AP75" s="18">
        <f t="shared" si="30"/>
        <v>0</v>
      </c>
      <c r="AQ75" s="21">
        <f t="shared" si="31"/>
        <v>0</v>
      </c>
    </row>
    <row r="76" spans="2:43" ht="13.2" customHeight="1" x14ac:dyDescent="0.25">
      <c r="B76" s="39" t="s">
        <v>29</v>
      </c>
      <c r="C76" s="39" t="s">
        <v>29</v>
      </c>
      <c r="D76" s="39" t="s">
        <v>29</v>
      </c>
      <c r="E76" s="39" t="s">
        <v>29</v>
      </c>
      <c r="F76" s="39" t="s">
        <v>29</v>
      </c>
      <c r="G76" s="39" t="s">
        <v>29</v>
      </c>
      <c r="H76" s="39" t="s">
        <v>29</v>
      </c>
      <c r="I76" s="39" t="s">
        <v>29</v>
      </c>
      <c r="J76" s="42">
        <v>0</v>
      </c>
      <c r="K76" s="43">
        <v>0</v>
      </c>
      <c r="L76" s="43">
        <v>0</v>
      </c>
      <c r="M76" s="18">
        <f t="shared" si="25"/>
        <v>0</v>
      </c>
      <c r="N76" s="19" t="str">
        <f t="shared" si="26"/>
        <v>END</v>
      </c>
      <c r="P76" s="100" t="str">
        <f t="shared" si="18"/>
        <v>END</v>
      </c>
      <c r="Q76" s="64">
        <v>0</v>
      </c>
      <c r="R76" s="63" t="str">
        <f t="shared" si="2"/>
        <v>END</v>
      </c>
      <c r="S76" s="57" t="str">
        <f t="shared" si="19"/>
        <v>END</v>
      </c>
      <c r="U76" s="20">
        <f t="shared" si="3"/>
        <v>0</v>
      </c>
      <c r="V76" s="18">
        <f t="shared" si="4"/>
        <v>0</v>
      </c>
      <c r="W76" s="18">
        <f t="shared" si="5"/>
        <v>0</v>
      </c>
      <c r="X76" s="18">
        <f t="shared" si="27"/>
        <v>0</v>
      </c>
      <c r="Y76" s="21">
        <f t="shared" si="20"/>
        <v>0</v>
      </c>
      <c r="AA76" s="20">
        <f t="shared" si="7"/>
        <v>0</v>
      </c>
      <c r="AB76" s="18">
        <f t="shared" si="8"/>
        <v>0</v>
      </c>
      <c r="AC76" s="18">
        <f t="shared" si="9"/>
        <v>0</v>
      </c>
      <c r="AD76" s="18">
        <f t="shared" si="28"/>
        <v>0</v>
      </c>
      <c r="AE76" s="21">
        <f t="shared" si="21"/>
        <v>0</v>
      </c>
      <c r="AG76" s="20">
        <f t="shared" si="11"/>
        <v>0</v>
      </c>
      <c r="AH76" s="18">
        <f t="shared" si="12"/>
        <v>0</v>
      </c>
      <c r="AI76" s="18">
        <f t="shared" si="13"/>
        <v>0</v>
      </c>
      <c r="AJ76" s="18">
        <f t="shared" si="29"/>
        <v>0</v>
      </c>
      <c r="AK76" s="21">
        <f t="shared" si="22"/>
        <v>0</v>
      </c>
      <c r="AM76" s="20">
        <f t="shared" si="32"/>
        <v>0</v>
      </c>
      <c r="AN76" s="18">
        <f t="shared" si="32"/>
        <v>0</v>
      </c>
      <c r="AO76" s="18">
        <f t="shared" si="32"/>
        <v>0</v>
      </c>
      <c r="AP76" s="18">
        <f t="shared" si="30"/>
        <v>0</v>
      </c>
      <c r="AQ76" s="21">
        <f t="shared" si="31"/>
        <v>0</v>
      </c>
    </row>
    <row r="77" spans="2:43" ht="13.2" customHeight="1" x14ac:dyDescent="0.25">
      <c r="B77" s="39" t="s">
        <v>29</v>
      </c>
      <c r="C77" s="39" t="s">
        <v>29</v>
      </c>
      <c r="D77" s="39" t="s">
        <v>29</v>
      </c>
      <c r="E77" s="39" t="s">
        <v>29</v>
      </c>
      <c r="F77" s="39" t="s">
        <v>29</v>
      </c>
      <c r="G77" s="39" t="s">
        <v>29</v>
      </c>
      <c r="H77" s="39" t="s">
        <v>29</v>
      </c>
      <c r="I77" s="39" t="s">
        <v>29</v>
      </c>
      <c r="J77" s="42">
        <v>0</v>
      </c>
      <c r="K77" s="43">
        <v>0</v>
      </c>
      <c r="L77" s="43">
        <v>0</v>
      </c>
      <c r="M77" s="18">
        <f t="shared" si="25"/>
        <v>0</v>
      </c>
      <c r="N77" s="19" t="str">
        <f t="shared" si="26"/>
        <v>END</v>
      </c>
      <c r="P77" s="100" t="str">
        <f t="shared" si="18"/>
        <v>END</v>
      </c>
      <c r="Q77" s="64">
        <v>0</v>
      </c>
      <c r="R77" s="63" t="str">
        <f t="shared" ref="R77:R87" si="33">IF(AND(K77=0,L77=0),"END",IF(OR(N77=N$131,N77=N$132,N77=N$133,N77=N$134,N77=N$135,N77=N$136,N77=N$137,N77=N$138),"RESOLVE FLAG",IF(AND(K77&gt;0,L77&lt;0),(-L77/K77),0)))</f>
        <v>END</v>
      </c>
      <c r="S77" s="57" t="str">
        <f t="shared" si="19"/>
        <v>END</v>
      </c>
      <c r="U77" s="20">
        <f t="shared" ref="U77:U87" si="34">IF($H77=$H$132,$J77,0)</f>
        <v>0</v>
      </c>
      <c r="V77" s="18">
        <f t="shared" ref="V77:V87" si="35">IF($H77=$H$132,$K77,0)</f>
        <v>0</v>
      </c>
      <c r="W77" s="18">
        <f t="shared" ref="W77:W87" si="36">IF($H77=$H$132,$L77,0)</f>
        <v>0</v>
      </c>
      <c r="X77" s="18">
        <f t="shared" si="27"/>
        <v>0</v>
      </c>
      <c r="Y77" s="21">
        <f t="shared" si="20"/>
        <v>0</v>
      </c>
      <c r="AA77" s="20">
        <f t="shared" ref="AA77:AA87" si="37">IF($H77=$H$133,$J77,0)</f>
        <v>0</v>
      </c>
      <c r="AB77" s="18">
        <f t="shared" ref="AB77:AB87" si="38">IF($H77=$H$133,$K77,0)</f>
        <v>0</v>
      </c>
      <c r="AC77" s="18">
        <f t="shared" ref="AC77:AC87" si="39">IF($H77=$H$133,$L77,0)</f>
        <v>0</v>
      </c>
      <c r="AD77" s="18">
        <f t="shared" si="28"/>
        <v>0</v>
      </c>
      <c r="AE77" s="21">
        <f t="shared" si="21"/>
        <v>0</v>
      </c>
      <c r="AG77" s="20">
        <f t="shared" ref="AG77:AG87" si="40">IF($H77=$H$134,$J77,0)</f>
        <v>0</v>
      </c>
      <c r="AH77" s="18">
        <f t="shared" ref="AH77:AH87" si="41">IF($H77=$H$134,$K77,0)</f>
        <v>0</v>
      </c>
      <c r="AI77" s="18">
        <f t="shared" ref="AI77:AI87" si="42">IF($H77=$H$134,$L77,0)</f>
        <v>0</v>
      </c>
      <c r="AJ77" s="18">
        <f t="shared" si="29"/>
        <v>0</v>
      </c>
      <c r="AK77" s="21">
        <f t="shared" si="22"/>
        <v>0</v>
      </c>
      <c r="AM77" s="20">
        <f t="shared" si="32"/>
        <v>0</v>
      </c>
      <c r="AN77" s="18">
        <f t="shared" si="32"/>
        <v>0</v>
      </c>
      <c r="AO77" s="18">
        <f t="shared" si="32"/>
        <v>0</v>
      </c>
      <c r="AP77" s="18">
        <f t="shared" si="30"/>
        <v>0</v>
      </c>
      <c r="AQ77" s="21">
        <f t="shared" si="31"/>
        <v>0</v>
      </c>
    </row>
    <row r="78" spans="2:43" ht="13.2" customHeight="1" x14ac:dyDescent="0.25">
      <c r="B78" s="39" t="s">
        <v>29</v>
      </c>
      <c r="C78" s="39" t="s">
        <v>29</v>
      </c>
      <c r="D78" s="39" t="s">
        <v>29</v>
      </c>
      <c r="E78" s="39" t="s">
        <v>29</v>
      </c>
      <c r="F78" s="39" t="s">
        <v>29</v>
      </c>
      <c r="G78" s="39" t="s">
        <v>29</v>
      </c>
      <c r="H78" s="39" t="s">
        <v>29</v>
      </c>
      <c r="I78" s="39" t="s">
        <v>29</v>
      </c>
      <c r="J78" s="42">
        <v>0</v>
      </c>
      <c r="K78" s="43">
        <v>0</v>
      </c>
      <c r="L78" s="43">
        <v>0</v>
      </c>
      <c r="M78" s="18">
        <f t="shared" si="25"/>
        <v>0</v>
      </c>
      <c r="N78" s="19" t="str">
        <f t="shared" si="26"/>
        <v>END</v>
      </c>
      <c r="P78" s="100" t="str">
        <f t="shared" ref="P78:P87" si="43">IF(AND(L78&lt;0,H78="Select",N78="END"),"Select Stage",IF(H78="Select","END","LECL % CAPTURE &gt;&gt;&gt;"))</f>
        <v>END</v>
      </c>
      <c r="Q78" s="64">
        <v>0</v>
      </c>
      <c r="R78" s="63" t="str">
        <f t="shared" si="33"/>
        <v>END</v>
      </c>
      <c r="S78" s="57" t="str">
        <f t="shared" ref="S78:S87" si="44">IFERROR(IF(P78="Select Stage","Select Stage",IF(P78="END","END",IF(P78="LECL % CAPTURE &gt;&gt;&gt;",IF(Q78&gt;40%,R78*Q78,+R78*40%)))),"END")</f>
        <v>END</v>
      </c>
      <c r="U78" s="20">
        <f t="shared" si="34"/>
        <v>0</v>
      </c>
      <c r="V78" s="18">
        <f t="shared" si="35"/>
        <v>0</v>
      </c>
      <c r="W78" s="18">
        <f t="shared" si="36"/>
        <v>0</v>
      </c>
      <c r="X78" s="18">
        <f t="shared" si="27"/>
        <v>0</v>
      </c>
      <c r="Y78" s="21">
        <f t="shared" ref="Y78:Y87" si="45">IFERROR(ROUND(IF(W78&lt;0,+$L78*($S78/$R78),0),0),0)</f>
        <v>0</v>
      </c>
      <c r="AA78" s="20">
        <f t="shared" si="37"/>
        <v>0</v>
      </c>
      <c r="AB78" s="18">
        <f t="shared" si="38"/>
        <v>0</v>
      </c>
      <c r="AC78" s="18">
        <f t="shared" si="39"/>
        <v>0</v>
      </c>
      <c r="AD78" s="18">
        <f t="shared" si="28"/>
        <v>0</v>
      </c>
      <c r="AE78" s="21">
        <f t="shared" ref="AE78:AE87" si="46">IFERROR(ROUND(IF(AC78&lt;0,+$L78*($S78/$R78),0),0),0)</f>
        <v>0</v>
      </c>
      <c r="AG78" s="20">
        <f t="shared" si="40"/>
        <v>0</v>
      </c>
      <c r="AH78" s="18">
        <f t="shared" si="41"/>
        <v>0</v>
      </c>
      <c r="AI78" s="18">
        <f t="shared" si="42"/>
        <v>0</v>
      </c>
      <c r="AJ78" s="18">
        <f t="shared" si="29"/>
        <v>0</v>
      </c>
      <c r="AK78" s="21">
        <f t="shared" ref="AK78:AK87" si="47">IFERROR(ROUND(IF(AI78&lt;0,+$L78*($S78/$R78),0),0),0)</f>
        <v>0</v>
      </c>
      <c r="AM78" s="20">
        <f t="shared" si="32"/>
        <v>0</v>
      </c>
      <c r="AN78" s="18">
        <f t="shared" si="32"/>
        <v>0</v>
      </c>
      <c r="AO78" s="18">
        <f t="shared" si="32"/>
        <v>0</v>
      </c>
      <c r="AP78" s="18">
        <f t="shared" si="30"/>
        <v>0</v>
      </c>
      <c r="AQ78" s="21">
        <f t="shared" si="31"/>
        <v>0</v>
      </c>
    </row>
    <row r="79" spans="2:43" ht="13.2" customHeight="1" x14ac:dyDescent="0.25">
      <c r="B79" s="39" t="s">
        <v>29</v>
      </c>
      <c r="C79" s="39" t="s">
        <v>29</v>
      </c>
      <c r="D79" s="39" t="s">
        <v>29</v>
      </c>
      <c r="E79" s="39" t="s">
        <v>29</v>
      </c>
      <c r="F79" s="39" t="s">
        <v>29</v>
      </c>
      <c r="G79" s="39" t="s">
        <v>29</v>
      </c>
      <c r="H79" s="39" t="s">
        <v>29</v>
      </c>
      <c r="I79" s="39" t="s">
        <v>29</v>
      </c>
      <c r="J79" s="42">
        <v>0</v>
      </c>
      <c r="K79" s="43">
        <v>0</v>
      </c>
      <c r="L79" s="43">
        <v>0</v>
      </c>
      <c r="M79" s="18">
        <f t="shared" si="25"/>
        <v>0</v>
      </c>
      <c r="N79" s="19" t="str">
        <f t="shared" si="26"/>
        <v>END</v>
      </c>
      <c r="P79" s="100" t="str">
        <f t="shared" si="43"/>
        <v>END</v>
      </c>
      <c r="Q79" s="64">
        <v>0</v>
      </c>
      <c r="R79" s="63" t="str">
        <f t="shared" si="33"/>
        <v>END</v>
      </c>
      <c r="S79" s="57" t="str">
        <f t="shared" si="44"/>
        <v>END</v>
      </c>
      <c r="U79" s="20">
        <f t="shared" si="34"/>
        <v>0</v>
      </c>
      <c r="V79" s="18">
        <f t="shared" si="35"/>
        <v>0</v>
      </c>
      <c r="W79" s="18">
        <f t="shared" si="36"/>
        <v>0</v>
      </c>
      <c r="X79" s="18">
        <f t="shared" si="27"/>
        <v>0</v>
      </c>
      <c r="Y79" s="21">
        <f t="shared" si="45"/>
        <v>0</v>
      </c>
      <c r="AA79" s="20">
        <f t="shared" si="37"/>
        <v>0</v>
      </c>
      <c r="AB79" s="18">
        <f t="shared" si="38"/>
        <v>0</v>
      </c>
      <c r="AC79" s="18">
        <f t="shared" si="39"/>
        <v>0</v>
      </c>
      <c r="AD79" s="18">
        <f t="shared" si="28"/>
        <v>0</v>
      </c>
      <c r="AE79" s="21">
        <f t="shared" si="46"/>
        <v>0</v>
      </c>
      <c r="AG79" s="20">
        <f t="shared" si="40"/>
        <v>0</v>
      </c>
      <c r="AH79" s="18">
        <f t="shared" si="41"/>
        <v>0</v>
      </c>
      <c r="AI79" s="18">
        <f t="shared" si="42"/>
        <v>0</v>
      </c>
      <c r="AJ79" s="18">
        <f t="shared" si="29"/>
        <v>0</v>
      </c>
      <c r="AK79" s="21">
        <f t="shared" si="47"/>
        <v>0</v>
      </c>
      <c r="AM79" s="20">
        <f t="shared" si="32"/>
        <v>0</v>
      </c>
      <c r="AN79" s="18">
        <f t="shared" si="32"/>
        <v>0</v>
      </c>
      <c r="AO79" s="18">
        <f t="shared" si="32"/>
        <v>0</v>
      </c>
      <c r="AP79" s="18">
        <f t="shared" si="30"/>
        <v>0</v>
      </c>
      <c r="AQ79" s="21">
        <f t="shared" si="31"/>
        <v>0</v>
      </c>
    </row>
    <row r="80" spans="2:43" ht="13.2" customHeight="1" x14ac:dyDescent="0.25">
      <c r="B80" s="39" t="s">
        <v>29</v>
      </c>
      <c r="C80" s="39" t="s">
        <v>29</v>
      </c>
      <c r="D80" s="39" t="s">
        <v>29</v>
      </c>
      <c r="E80" s="39" t="s">
        <v>29</v>
      </c>
      <c r="F80" s="39" t="s">
        <v>29</v>
      </c>
      <c r="G80" s="39" t="s">
        <v>29</v>
      </c>
      <c r="H80" s="39" t="s">
        <v>29</v>
      </c>
      <c r="I80" s="39" t="s">
        <v>29</v>
      </c>
      <c r="J80" s="42">
        <v>0</v>
      </c>
      <c r="K80" s="43">
        <v>0</v>
      </c>
      <c r="L80" s="43">
        <v>0</v>
      </c>
      <c r="M80" s="18">
        <f t="shared" si="25"/>
        <v>0</v>
      </c>
      <c r="N80" s="19" t="str">
        <f t="shared" si="26"/>
        <v>END</v>
      </c>
      <c r="P80" s="100" t="str">
        <f t="shared" si="43"/>
        <v>END</v>
      </c>
      <c r="Q80" s="64">
        <v>0</v>
      </c>
      <c r="R80" s="63" t="str">
        <f t="shared" si="33"/>
        <v>END</v>
      </c>
      <c r="S80" s="57" t="str">
        <f t="shared" si="44"/>
        <v>END</v>
      </c>
      <c r="U80" s="20">
        <f t="shared" si="34"/>
        <v>0</v>
      </c>
      <c r="V80" s="18">
        <f t="shared" si="35"/>
        <v>0</v>
      </c>
      <c r="W80" s="18">
        <f t="shared" si="36"/>
        <v>0</v>
      </c>
      <c r="X80" s="18">
        <f t="shared" si="27"/>
        <v>0</v>
      </c>
      <c r="Y80" s="21">
        <f t="shared" si="45"/>
        <v>0</v>
      </c>
      <c r="AA80" s="20">
        <f t="shared" si="37"/>
        <v>0</v>
      </c>
      <c r="AB80" s="18">
        <f t="shared" si="38"/>
        <v>0</v>
      </c>
      <c r="AC80" s="18">
        <f t="shared" si="39"/>
        <v>0</v>
      </c>
      <c r="AD80" s="18">
        <f t="shared" si="28"/>
        <v>0</v>
      </c>
      <c r="AE80" s="21">
        <f t="shared" si="46"/>
        <v>0</v>
      </c>
      <c r="AG80" s="20">
        <f t="shared" si="40"/>
        <v>0</v>
      </c>
      <c r="AH80" s="18">
        <f t="shared" si="41"/>
        <v>0</v>
      </c>
      <c r="AI80" s="18">
        <f t="shared" si="42"/>
        <v>0</v>
      </c>
      <c r="AJ80" s="18">
        <f t="shared" si="29"/>
        <v>0</v>
      </c>
      <c r="AK80" s="21">
        <f t="shared" si="47"/>
        <v>0</v>
      </c>
      <c r="AM80" s="20">
        <f t="shared" si="32"/>
        <v>0</v>
      </c>
      <c r="AN80" s="18">
        <f t="shared" si="32"/>
        <v>0</v>
      </c>
      <c r="AO80" s="18">
        <f t="shared" si="32"/>
        <v>0</v>
      </c>
      <c r="AP80" s="18">
        <f t="shared" si="30"/>
        <v>0</v>
      </c>
      <c r="AQ80" s="21">
        <f t="shared" si="31"/>
        <v>0</v>
      </c>
    </row>
    <row r="81" spans="2:43" ht="13.2" customHeight="1" x14ac:dyDescent="0.25">
      <c r="B81" s="39" t="s">
        <v>29</v>
      </c>
      <c r="C81" s="39" t="s">
        <v>29</v>
      </c>
      <c r="D81" s="39" t="s">
        <v>29</v>
      </c>
      <c r="E81" s="39" t="s">
        <v>29</v>
      </c>
      <c r="F81" s="39" t="s">
        <v>29</v>
      </c>
      <c r="G81" s="39" t="s">
        <v>29</v>
      </c>
      <c r="H81" s="39" t="s">
        <v>29</v>
      </c>
      <c r="I81" s="39" t="s">
        <v>29</v>
      </c>
      <c r="J81" s="42">
        <v>0</v>
      </c>
      <c r="K81" s="43">
        <v>0</v>
      </c>
      <c r="L81" s="43">
        <v>0</v>
      </c>
      <c r="M81" s="18">
        <f t="shared" si="25"/>
        <v>0</v>
      </c>
      <c r="N81" s="19" t="str">
        <f t="shared" si="26"/>
        <v>END</v>
      </c>
      <c r="P81" s="100" t="str">
        <f t="shared" si="43"/>
        <v>END</v>
      </c>
      <c r="Q81" s="64">
        <v>0</v>
      </c>
      <c r="R81" s="63" t="str">
        <f t="shared" si="33"/>
        <v>END</v>
      </c>
      <c r="S81" s="57" t="str">
        <f t="shared" si="44"/>
        <v>END</v>
      </c>
      <c r="U81" s="20">
        <f t="shared" si="34"/>
        <v>0</v>
      </c>
      <c r="V81" s="18">
        <f t="shared" si="35"/>
        <v>0</v>
      </c>
      <c r="W81" s="18">
        <f t="shared" si="36"/>
        <v>0</v>
      </c>
      <c r="X81" s="18">
        <f t="shared" si="27"/>
        <v>0</v>
      </c>
      <c r="Y81" s="21">
        <f t="shared" si="45"/>
        <v>0</v>
      </c>
      <c r="AA81" s="20">
        <f t="shared" si="37"/>
        <v>0</v>
      </c>
      <c r="AB81" s="18">
        <f t="shared" si="38"/>
        <v>0</v>
      </c>
      <c r="AC81" s="18">
        <f t="shared" si="39"/>
        <v>0</v>
      </c>
      <c r="AD81" s="18">
        <f t="shared" si="28"/>
        <v>0</v>
      </c>
      <c r="AE81" s="21">
        <f t="shared" si="46"/>
        <v>0</v>
      </c>
      <c r="AG81" s="20">
        <f t="shared" si="40"/>
        <v>0</v>
      </c>
      <c r="AH81" s="18">
        <f t="shared" si="41"/>
        <v>0</v>
      </c>
      <c r="AI81" s="18">
        <f t="shared" si="42"/>
        <v>0</v>
      </c>
      <c r="AJ81" s="18">
        <f t="shared" si="29"/>
        <v>0</v>
      </c>
      <c r="AK81" s="21">
        <f t="shared" si="47"/>
        <v>0</v>
      </c>
      <c r="AM81" s="20">
        <f t="shared" si="32"/>
        <v>0</v>
      </c>
      <c r="AN81" s="18">
        <f t="shared" si="32"/>
        <v>0</v>
      </c>
      <c r="AO81" s="18">
        <f t="shared" si="32"/>
        <v>0</v>
      </c>
      <c r="AP81" s="18">
        <f t="shared" si="30"/>
        <v>0</v>
      </c>
      <c r="AQ81" s="21">
        <f t="shared" si="31"/>
        <v>0</v>
      </c>
    </row>
    <row r="82" spans="2:43" ht="13.2" customHeight="1" x14ac:dyDescent="0.25">
      <c r="B82" s="39" t="s">
        <v>29</v>
      </c>
      <c r="C82" s="39" t="s">
        <v>29</v>
      </c>
      <c r="D82" s="39" t="s">
        <v>29</v>
      </c>
      <c r="E82" s="39" t="s">
        <v>29</v>
      </c>
      <c r="F82" s="39" t="s">
        <v>29</v>
      </c>
      <c r="G82" s="39" t="s">
        <v>29</v>
      </c>
      <c r="H82" s="39" t="s">
        <v>29</v>
      </c>
      <c r="I82" s="39" t="s">
        <v>29</v>
      </c>
      <c r="J82" s="42">
        <v>0</v>
      </c>
      <c r="K82" s="43">
        <v>0</v>
      </c>
      <c r="L82" s="43">
        <v>0</v>
      </c>
      <c r="M82" s="18">
        <f t="shared" si="25"/>
        <v>0</v>
      </c>
      <c r="N82" s="19" t="str">
        <f t="shared" si="26"/>
        <v>END</v>
      </c>
      <c r="P82" s="100" t="str">
        <f t="shared" si="43"/>
        <v>END</v>
      </c>
      <c r="Q82" s="64">
        <v>0</v>
      </c>
      <c r="R82" s="63" t="str">
        <f t="shared" si="33"/>
        <v>END</v>
      </c>
      <c r="S82" s="57" t="str">
        <f t="shared" si="44"/>
        <v>END</v>
      </c>
      <c r="U82" s="20">
        <f t="shared" si="34"/>
        <v>0</v>
      </c>
      <c r="V82" s="18">
        <f t="shared" si="35"/>
        <v>0</v>
      </c>
      <c r="W82" s="18">
        <f t="shared" si="36"/>
        <v>0</v>
      </c>
      <c r="X82" s="18">
        <f t="shared" si="27"/>
        <v>0</v>
      </c>
      <c r="Y82" s="21">
        <f t="shared" si="45"/>
        <v>0</v>
      </c>
      <c r="AA82" s="20">
        <f t="shared" si="37"/>
        <v>0</v>
      </c>
      <c r="AB82" s="18">
        <f t="shared" si="38"/>
        <v>0</v>
      </c>
      <c r="AC82" s="18">
        <f t="shared" si="39"/>
        <v>0</v>
      </c>
      <c r="AD82" s="18">
        <f t="shared" si="28"/>
        <v>0</v>
      </c>
      <c r="AE82" s="21">
        <f t="shared" si="46"/>
        <v>0</v>
      </c>
      <c r="AG82" s="20">
        <f t="shared" si="40"/>
        <v>0</v>
      </c>
      <c r="AH82" s="18">
        <f t="shared" si="41"/>
        <v>0</v>
      </c>
      <c r="AI82" s="18">
        <f t="shared" si="42"/>
        <v>0</v>
      </c>
      <c r="AJ82" s="18">
        <f t="shared" si="29"/>
        <v>0</v>
      </c>
      <c r="AK82" s="21">
        <f t="shared" si="47"/>
        <v>0</v>
      </c>
      <c r="AM82" s="20">
        <f t="shared" si="32"/>
        <v>0</v>
      </c>
      <c r="AN82" s="18">
        <f t="shared" si="32"/>
        <v>0</v>
      </c>
      <c r="AO82" s="18">
        <f t="shared" si="32"/>
        <v>0</v>
      </c>
      <c r="AP82" s="18">
        <f t="shared" si="30"/>
        <v>0</v>
      </c>
      <c r="AQ82" s="21">
        <f t="shared" si="31"/>
        <v>0</v>
      </c>
    </row>
    <row r="83" spans="2:43" ht="13.2" customHeight="1" x14ac:dyDescent="0.25">
      <c r="B83" s="39" t="s">
        <v>29</v>
      </c>
      <c r="C83" s="39" t="s">
        <v>29</v>
      </c>
      <c r="D83" s="39" t="s">
        <v>29</v>
      </c>
      <c r="E83" s="39" t="s">
        <v>29</v>
      </c>
      <c r="F83" s="39" t="s">
        <v>29</v>
      </c>
      <c r="G83" s="39" t="s">
        <v>29</v>
      </c>
      <c r="H83" s="39" t="s">
        <v>29</v>
      </c>
      <c r="I83" s="39" t="s">
        <v>29</v>
      </c>
      <c r="J83" s="42">
        <v>0</v>
      </c>
      <c r="K83" s="43">
        <v>0</v>
      </c>
      <c r="L83" s="43">
        <v>0</v>
      </c>
      <c r="M83" s="18">
        <f t="shared" si="25"/>
        <v>0</v>
      </c>
      <c r="N83" s="19" t="str">
        <f t="shared" si="26"/>
        <v>END</v>
      </c>
      <c r="P83" s="100" t="str">
        <f t="shared" si="43"/>
        <v>END</v>
      </c>
      <c r="Q83" s="64">
        <v>0</v>
      </c>
      <c r="R83" s="63" t="str">
        <f t="shared" si="33"/>
        <v>END</v>
      </c>
      <c r="S83" s="57" t="str">
        <f t="shared" si="44"/>
        <v>END</v>
      </c>
      <c r="U83" s="20">
        <f t="shared" si="34"/>
        <v>0</v>
      </c>
      <c r="V83" s="18">
        <f t="shared" si="35"/>
        <v>0</v>
      </c>
      <c r="W83" s="18">
        <f t="shared" si="36"/>
        <v>0</v>
      </c>
      <c r="X83" s="18">
        <f t="shared" si="27"/>
        <v>0</v>
      </c>
      <c r="Y83" s="21">
        <f t="shared" si="45"/>
        <v>0</v>
      </c>
      <c r="AA83" s="20">
        <f t="shared" si="37"/>
        <v>0</v>
      </c>
      <c r="AB83" s="18">
        <f t="shared" si="38"/>
        <v>0</v>
      </c>
      <c r="AC83" s="18">
        <f t="shared" si="39"/>
        <v>0</v>
      </c>
      <c r="AD83" s="18">
        <f t="shared" si="28"/>
        <v>0</v>
      </c>
      <c r="AE83" s="21">
        <f t="shared" si="46"/>
        <v>0</v>
      </c>
      <c r="AG83" s="20">
        <f t="shared" si="40"/>
        <v>0</v>
      </c>
      <c r="AH83" s="18">
        <f t="shared" si="41"/>
        <v>0</v>
      </c>
      <c r="AI83" s="18">
        <f t="shared" si="42"/>
        <v>0</v>
      </c>
      <c r="AJ83" s="18">
        <f t="shared" si="29"/>
        <v>0</v>
      </c>
      <c r="AK83" s="21">
        <f t="shared" si="47"/>
        <v>0</v>
      </c>
      <c r="AM83" s="20">
        <f t="shared" si="32"/>
        <v>0</v>
      </c>
      <c r="AN83" s="18">
        <f t="shared" si="32"/>
        <v>0</v>
      </c>
      <c r="AO83" s="18">
        <f t="shared" si="32"/>
        <v>0</v>
      </c>
      <c r="AP83" s="18">
        <f t="shared" si="30"/>
        <v>0</v>
      </c>
      <c r="AQ83" s="21">
        <f t="shared" si="31"/>
        <v>0</v>
      </c>
    </row>
    <row r="84" spans="2:43" ht="13.2" customHeight="1" x14ac:dyDescent="0.25">
      <c r="B84" s="39" t="s">
        <v>29</v>
      </c>
      <c r="C84" s="39" t="s">
        <v>29</v>
      </c>
      <c r="D84" s="39" t="s">
        <v>29</v>
      </c>
      <c r="E84" s="39" t="s">
        <v>29</v>
      </c>
      <c r="F84" s="39" t="s">
        <v>29</v>
      </c>
      <c r="G84" s="39" t="s">
        <v>29</v>
      </c>
      <c r="H84" s="39" t="s">
        <v>29</v>
      </c>
      <c r="I84" s="39" t="s">
        <v>29</v>
      </c>
      <c r="J84" s="42">
        <v>0</v>
      </c>
      <c r="K84" s="43">
        <v>0</v>
      </c>
      <c r="L84" s="43">
        <v>0</v>
      </c>
      <c r="M84" s="18">
        <f t="shared" si="25"/>
        <v>0</v>
      </c>
      <c r="N84" s="19" t="str">
        <f t="shared" si="26"/>
        <v>END</v>
      </c>
      <c r="P84" s="100" t="str">
        <f t="shared" si="43"/>
        <v>END</v>
      </c>
      <c r="Q84" s="64">
        <v>0</v>
      </c>
      <c r="R84" s="63" t="str">
        <f t="shared" si="33"/>
        <v>END</v>
      </c>
      <c r="S84" s="57" t="str">
        <f t="shared" si="44"/>
        <v>END</v>
      </c>
      <c r="U84" s="20">
        <f t="shared" si="34"/>
        <v>0</v>
      </c>
      <c r="V84" s="18">
        <f t="shared" si="35"/>
        <v>0</v>
      </c>
      <c r="W84" s="18">
        <f t="shared" si="36"/>
        <v>0</v>
      </c>
      <c r="X84" s="18">
        <f t="shared" si="27"/>
        <v>0</v>
      </c>
      <c r="Y84" s="21">
        <f t="shared" si="45"/>
        <v>0</v>
      </c>
      <c r="AA84" s="20">
        <f t="shared" si="37"/>
        <v>0</v>
      </c>
      <c r="AB84" s="18">
        <f t="shared" si="38"/>
        <v>0</v>
      </c>
      <c r="AC84" s="18">
        <f t="shared" si="39"/>
        <v>0</v>
      </c>
      <c r="AD84" s="18">
        <f t="shared" si="28"/>
        <v>0</v>
      </c>
      <c r="AE84" s="21">
        <f t="shared" si="46"/>
        <v>0</v>
      </c>
      <c r="AG84" s="20">
        <f t="shared" si="40"/>
        <v>0</v>
      </c>
      <c r="AH84" s="18">
        <f t="shared" si="41"/>
        <v>0</v>
      </c>
      <c r="AI84" s="18">
        <f t="shared" si="42"/>
        <v>0</v>
      </c>
      <c r="AJ84" s="18">
        <f t="shared" si="29"/>
        <v>0</v>
      </c>
      <c r="AK84" s="21">
        <f t="shared" si="47"/>
        <v>0</v>
      </c>
      <c r="AM84" s="20">
        <f t="shared" si="32"/>
        <v>0</v>
      </c>
      <c r="AN84" s="18">
        <f t="shared" si="32"/>
        <v>0</v>
      </c>
      <c r="AO84" s="18">
        <f t="shared" si="32"/>
        <v>0</v>
      </c>
      <c r="AP84" s="18">
        <f t="shared" si="30"/>
        <v>0</v>
      </c>
      <c r="AQ84" s="21">
        <f t="shared" si="31"/>
        <v>0</v>
      </c>
    </row>
    <row r="85" spans="2:43" ht="13.2" customHeight="1" x14ac:dyDescent="0.25">
      <c r="B85" s="39" t="s">
        <v>29</v>
      </c>
      <c r="C85" s="39" t="s">
        <v>29</v>
      </c>
      <c r="D85" s="39" t="s">
        <v>29</v>
      </c>
      <c r="E85" s="39" t="s">
        <v>29</v>
      </c>
      <c r="F85" s="39" t="s">
        <v>29</v>
      </c>
      <c r="G85" s="39" t="s">
        <v>29</v>
      </c>
      <c r="H85" s="39" t="s">
        <v>29</v>
      </c>
      <c r="I85" s="39" t="s">
        <v>29</v>
      </c>
      <c r="J85" s="42">
        <v>0</v>
      </c>
      <c r="K85" s="43">
        <v>0</v>
      </c>
      <c r="L85" s="43">
        <v>0</v>
      </c>
      <c r="M85" s="18">
        <f t="shared" si="25"/>
        <v>0</v>
      </c>
      <c r="N85" s="19" t="str">
        <f t="shared" si="26"/>
        <v>END</v>
      </c>
      <c r="P85" s="100" t="str">
        <f t="shared" si="43"/>
        <v>END</v>
      </c>
      <c r="Q85" s="64">
        <v>0</v>
      </c>
      <c r="R85" s="63" t="str">
        <f t="shared" si="33"/>
        <v>END</v>
      </c>
      <c r="S85" s="57" t="str">
        <f t="shared" si="44"/>
        <v>END</v>
      </c>
      <c r="U85" s="20">
        <f t="shared" si="34"/>
        <v>0</v>
      </c>
      <c r="V85" s="18">
        <f t="shared" si="35"/>
        <v>0</v>
      </c>
      <c r="W85" s="18">
        <f t="shared" si="36"/>
        <v>0</v>
      </c>
      <c r="X85" s="18">
        <f t="shared" si="27"/>
        <v>0</v>
      </c>
      <c r="Y85" s="21">
        <f t="shared" si="45"/>
        <v>0</v>
      </c>
      <c r="AA85" s="20">
        <f t="shared" si="37"/>
        <v>0</v>
      </c>
      <c r="AB85" s="18">
        <f t="shared" si="38"/>
        <v>0</v>
      </c>
      <c r="AC85" s="18">
        <f t="shared" si="39"/>
        <v>0</v>
      </c>
      <c r="AD85" s="18">
        <f t="shared" si="28"/>
        <v>0</v>
      </c>
      <c r="AE85" s="21">
        <f t="shared" si="46"/>
        <v>0</v>
      </c>
      <c r="AG85" s="20">
        <f t="shared" si="40"/>
        <v>0</v>
      </c>
      <c r="AH85" s="18">
        <f t="shared" si="41"/>
        <v>0</v>
      </c>
      <c r="AI85" s="18">
        <f t="shared" si="42"/>
        <v>0</v>
      </c>
      <c r="AJ85" s="18">
        <f t="shared" si="29"/>
        <v>0</v>
      </c>
      <c r="AK85" s="21">
        <f t="shared" si="47"/>
        <v>0</v>
      </c>
      <c r="AM85" s="20">
        <f t="shared" si="32"/>
        <v>0</v>
      </c>
      <c r="AN85" s="18">
        <f t="shared" si="32"/>
        <v>0</v>
      </c>
      <c r="AO85" s="18">
        <f t="shared" si="32"/>
        <v>0</v>
      </c>
      <c r="AP85" s="18">
        <f t="shared" si="30"/>
        <v>0</v>
      </c>
      <c r="AQ85" s="21">
        <f t="shared" si="31"/>
        <v>0</v>
      </c>
    </row>
    <row r="86" spans="2:43" ht="13.2" customHeight="1" x14ac:dyDescent="0.25">
      <c r="B86" s="39" t="s">
        <v>29</v>
      </c>
      <c r="C86" s="39" t="s">
        <v>29</v>
      </c>
      <c r="D86" s="39" t="s">
        <v>29</v>
      </c>
      <c r="E86" s="39" t="s">
        <v>29</v>
      </c>
      <c r="F86" s="39" t="s">
        <v>29</v>
      </c>
      <c r="G86" s="39" t="s">
        <v>29</v>
      </c>
      <c r="H86" s="39" t="s">
        <v>29</v>
      </c>
      <c r="I86" s="39" t="s">
        <v>29</v>
      </c>
      <c r="J86" s="42">
        <v>0</v>
      </c>
      <c r="K86" s="43">
        <v>0</v>
      </c>
      <c r="L86" s="43">
        <v>0</v>
      </c>
      <c r="M86" s="18">
        <f t="shared" si="25"/>
        <v>0</v>
      </c>
      <c r="N86" s="19" t="str">
        <f t="shared" si="26"/>
        <v>END</v>
      </c>
      <c r="P86" s="100" t="str">
        <f t="shared" si="43"/>
        <v>END</v>
      </c>
      <c r="Q86" s="64">
        <v>0</v>
      </c>
      <c r="R86" s="63" t="str">
        <f t="shared" si="33"/>
        <v>END</v>
      </c>
      <c r="S86" s="57" t="str">
        <f t="shared" si="44"/>
        <v>END</v>
      </c>
      <c r="U86" s="20">
        <f t="shared" si="34"/>
        <v>0</v>
      </c>
      <c r="V86" s="18">
        <f t="shared" si="35"/>
        <v>0</v>
      </c>
      <c r="W86" s="18">
        <f t="shared" si="36"/>
        <v>0</v>
      </c>
      <c r="X86" s="18">
        <f t="shared" si="27"/>
        <v>0</v>
      </c>
      <c r="Y86" s="21">
        <f t="shared" si="45"/>
        <v>0</v>
      </c>
      <c r="AA86" s="20">
        <f t="shared" si="37"/>
        <v>0</v>
      </c>
      <c r="AB86" s="18">
        <f t="shared" si="38"/>
        <v>0</v>
      </c>
      <c r="AC86" s="18">
        <f t="shared" si="39"/>
        <v>0</v>
      </c>
      <c r="AD86" s="18">
        <f t="shared" si="28"/>
        <v>0</v>
      </c>
      <c r="AE86" s="21">
        <f t="shared" si="46"/>
        <v>0</v>
      </c>
      <c r="AG86" s="20">
        <f t="shared" si="40"/>
        <v>0</v>
      </c>
      <c r="AH86" s="18">
        <f t="shared" si="41"/>
        <v>0</v>
      </c>
      <c r="AI86" s="18">
        <f t="shared" si="42"/>
        <v>0</v>
      </c>
      <c r="AJ86" s="18">
        <f t="shared" si="29"/>
        <v>0</v>
      </c>
      <c r="AK86" s="21">
        <f t="shared" si="47"/>
        <v>0</v>
      </c>
      <c r="AM86" s="20">
        <f t="shared" si="32"/>
        <v>0</v>
      </c>
      <c r="AN86" s="18">
        <f t="shared" si="32"/>
        <v>0</v>
      </c>
      <c r="AO86" s="18">
        <f t="shared" si="32"/>
        <v>0</v>
      </c>
      <c r="AP86" s="18">
        <f t="shared" si="30"/>
        <v>0</v>
      </c>
      <c r="AQ86" s="21">
        <f t="shared" si="31"/>
        <v>0</v>
      </c>
    </row>
    <row r="87" spans="2:43" ht="13.2" customHeight="1" x14ac:dyDescent="0.25">
      <c r="B87" s="39" t="s">
        <v>29</v>
      </c>
      <c r="C87" s="39" t="s">
        <v>29</v>
      </c>
      <c r="D87" s="39" t="s">
        <v>29</v>
      </c>
      <c r="E87" s="39" t="s">
        <v>29</v>
      </c>
      <c r="F87" s="39" t="s">
        <v>29</v>
      </c>
      <c r="G87" s="39" t="s">
        <v>29</v>
      </c>
      <c r="H87" s="39" t="s">
        <v>29</v>
      </c>
      <c r="I87" s="39" t="s">
        <v>29</v>
      </c>
      <c r="J87" s="42">
        <v>0</v>
      </c>
      <c r="K87" s="43">
        <v>0</v>
      </c>
      <c r="L87" s="43">
        <v>0</v>
      </c>
      <c r="M87" s="18">
        <f t="shared" si="25"/>
        <v>0</v>
      </c>
      <c r="N87" s="23" t="str">
        <f t="shared" si="26"/>
        <v>END</v>
      </c>
      <c r="P87" s="101" t="str">
        <f t="shared" si="43"/>
        <v>END</v>
      </c>
      <c r="Q87" s="71">
        <v>0</v>
      </c>
      <c r="R87" s="66" t="str">
        <f t="shared" si="33"/>
        <v>END</v>
      </c>
      <c r="S87" s="58" t="str">
        <f t="shared" si="44"/>
        <v>END</v>
      </c>
      <c r="U87" s="24">
        <f t="shared" si="34"/>
        <v>0</v>
      </c>
      <c r="V87" s="22">
        <f t="shared" si="35"/>
        <v>0</v>
      </c>
      <c r="W87" s="22">
        <f t="shared" si="36"/>
        <v>0</v>
      </c>
      <c r="X87" s="22">
        <f t="shared" si="27"/>
        <v>0</v>
      </c>
      <c r="Y87" s="25">
        <f t="shared" si="45"/>
        <v>0</v>
      </c>
      <c r="AA87" s="24">
        <f t="shared" si="37"/>
        <v>0</v>
      </c>
      <c r="AB87" s="22">
        <f t="shared" si="38"/>
        <v>0</v>
      </c>
      <c r="AC87" s="22">
        <f t="shared" si="39"/>
        <v>0</v>
      </c>
      <c r="AD87" s="22">
        <f t="shared" si="28"/>
        <v>0</v>
      </c>
      <c r="AE87" s="25">
        <f t="shared" si="46"/>
        <v>0</v>
      </c>
      <c r="AG87" s="24">
        <f t="shared" si="40"/>
        <v>0</v>
      </c>
      <c r="AH87" s="22">
        <f t="shared" si="41"/>
        <v>0</v>
      </c>
      <c r="AI87" s="22">
        <f t="shared" si="42"/>
        <v>0</v>
      </c>
      <c r="AJ87" s="22">
        <f t="shared" si="29"/>
        <v>0</v>
      </c>
      <c r="AK87" s="25">
        <f t="shared" si="47"/>
        <v>0</v>
      </c>
      <c r="AM87" s="24">
        <f t="shared" si="32"/>
        <v>0</v>
      </c>
      <c r="AN87" s="22">
        <f t="shared" si="32"/>
        <v>0</v>
      </c>
      <c r="AO87" s="22">
        <f t="shared" si="32"/>
        <v>0</v>
      </c>
      <c r="AP87" s="22">
        <f t="shared" si="30"/>
        <v>0</v>
      </c>
      <c r="AQ87" s="25">
        <f t="shared" si="31"/>
        <v>0</v>
      </c>
    </row>
    <row r="88" spans="2:43" ht="13.2" customHeight="1" thickBot="1" x14ac:dyDescent="0.3">
      <c r="F88" s="10"/>
      <c r="G88" s="10"/>
      <c r="H88" s="10"/>
      <c r="I88" s="26" t="s">
        <v>89</v>
      </c>
      <c r="J88" s="27">
        <f>SUM(J13:J87)</f>
        <v>0</v>
      </c>
      <c r="K88" s="28">
        <f>SUM(K13:K87)</f>
        <v>0</v>
      </c>
      <c r="L88" s="28">
        <f>SUM(L13:L87)</f>
        <v>0</v>
      </c>
      <c r="M88" s="29">
        <f>SUM(M13:M87)</f>
        <v>0</v>
      </c>
      <c r="P88" s="111"/>
      <c r="Q88" s="2"/>
      <c r="R88" s="59" t="str">
        <f>IF(AND(K88=0,L88=0),"END",IF(AND(K88&gt;0,L88&lt;0),(-L88/K88),0))</f>
        <v>END</v>
      </c>
      <c r="S88" s="2"/>
      <c r="U88" s="68">
        <f>SUM(U13:U87)</f>
        <v>0</v>
      </c>
      <c r="V88" s="69">
        <f>SUM(V13:V87)</f>
        <v>0</v>
      </c>
      <c r="W88" s="69">
        <f>SUM(W13:W87)</f>
        <v>0</v>
      </c>
      <c r="X88" s="69">
        <f>SUM(X13:X87)</f>
        <v>0</v>
      </c>
      <c r="Y88" s="67">
        <f>SUM(Y13:Y87)</f>
        <v>0</v>
      </c>
      <c r="AA88" s="68">
        <f>SUM(AA13:AA87)</f>
        <v>0</v>
      </c>
      <c r="AB88" s="69">
        <f>SUM(AB13:AB87)</f>
        <v>0</v>
      </c>
      <c r="AC88" s="69">
        <f>SUM(AC13:AC87)</f>
        <v>0</v>
      </c>
      <c r="AD88" s="69">
        <f>SUM(AD13:AD87)</f>
        <v>0</v>
      </c>
      <c r="AE88" s="67">
        <f>SUM(AE13:AE87)</f>
        <v>0</v>
      </c>
      <c r="AG88" s="68">
        <f>SUM(AG13:AG87)</f>
        <v>0</v>
      </c>
      <c r="AH88" s="69">
        <f>SUM(AH13:AH87)</f>
        <v>0</v>
      </c>
      <c r="AI88" s="69">
        <f>SUM(AI13:AI87)</f>
        <v>0</v>
      </c>
      <c r="AJ88" s="69">
        <f>SUM(AJ13:AJ87)</f>
        <v>0</v>
      </c>
      <c r="AK88" s="67">
        <f>SUM(AK13:AK87)</f>
        <v>0</v>
      </c>
      <c r="AM88" s="27">
        <f>SUM(AM13:AM87)</f>
        <v>0</v>
      </c>
      <c r="AN88" s="28">
        <f>SUM(AN13:AN87)</f>
        <v>0</v>
      </c>
      <c r="AO88" s="28">
        <f>SUM(AO13:AO87)</f>
        <v>0</v>
      </c>
      <c r="AP88" s="28">
        <f>SUM(AP13:AP87)</f>
        <v>0</v>
      </c>
      <c r="AQ88" s="29">
        <f>SUM(AQ13:AQ87)</f>
        <v>0</v>
      </c>
    </row>
    <row r="89" spans="2:43" ht="13.2" customHeight="1" thickTop="1" thickBot="1" x14ac:dyDescent="0.3">
      <c r="F89" s="10"/>
      <c r="G89" s="10"/>
      <c r="H89" s="10"/>
      <c r="P89" s="102"/>
      <c r="Q89" s="30"/>
      <c r="R89" s="30"/>
      <c r="S89" s="30"/>
    </row>
    <row r="90" spans="2:43" ht="13.2" customHeight="1" thickBot="1" x14ac:dyDescent="0.3">
      <c r="B90" s="157" t="s">
        <v>115</v>
      </c>
      <c r="C90" s="158"/>
      <c r="D90" s="158"/>
      <c r="E90" s="158"/>
      <c r="F90" s="158"/>
      <c r="G90" s="158"/>
      <c r="H90" s="158"/>
      <c r="I90" s="159"/>
      <c r="P90" s="102"/>
      <c r="Q90" s="30"/>
      <c r="R90" s="30"/>
      <c r="S90" s="30"/>
    </row>
    <row r="91" spans="2:43" ht="13.2" customHeight="1" x14ac:dyDescent="0.25">
      <c r="B91" s="39" t="s">
        <v>29</v>
      </c>
      <c r="C91" s="39" t="s">
        <v>29</v>
      </c>
      <c r="D91" s="39" t="s">
        <v>29</v>
      </c>
      <c r="E91" s="39" t="s">
        <v>29</v>
      </c>
      <c r="F91" s="39" t="s">
        <v>29</v>
      </c>
      <c r="G91" s="39" t="s">
        <v>29</v>
      </c>
      <c r="H91" s="39" t="s">
        <v>29</v>
      </c>
      <c r="I91" s="39" t="s">
        <v>29</v>
      </c>
      <c r="J91" s="40">
        <v>0</v>
      </c>
      <c r="K91" s="41">
        <v>0</v>
      </c>
      <c r="L91" s="41">
        <v>0</v>
      </c>
      <c r="M91" s="14">
        <f t="shared" ref="M91:M100" si="48">+J91+L91</f>
        <v>0</v>
      </c>
      <c r="N91" s="15" t="str">
        <f t="shared" ref="N91:N100" si="49">IF(L91&gt;0,"NEGATIVE PROV PLEASE",IF(OR(J91&lt;0,K91&lt;0),"POSITIVE ADV or VAR PLEASE",IF(AND(J91&gt;0,K91=0),"ADV + NO VAR?",IF(AND(K91&gt;0,J91=0),"VAR but NO ADV?",IF(AND(K91&gt;0,L91=0),"VAR + NO PROV?",IF(AND(K91=0,L91&lt;0),"NO VAR but PROV?",IF(-L91&gt;0,IF((-L91/K91)&gt;100%,"PROV &gt; VAR?","END"),"END")))))))</f>
        <v>END</v>
      </c>
      <c r="P91" s="99" t="str">
        <f>IF(AND(L91&lt;0,H91="Select",N91="END"),"Select Stage",IF(H91="Select","END","LECL % CAPTURE &gt;&gt;&gt;"))</f>
        <v>END</v>
      </c>
      <c r="Q91" s="70">
        <v>0</v>
      </c>
      <c r="R91" s="65" t="str">
        <f t="shared" ref="R91:R96" si="50">IF(AND(K91=0,L91=0),"END",IF(OR(N91=N$131,N91=N$132,N91=N$133,N91=N$134,N91=N$135,N91=N$136,N91=N$137,N91=N$138),"RESOLVE FLAG",IF(AND(K91&gt;0,L91&lt;0),(-L91/K91),0)))</f>
        <v>END</v>
      </c>
      <c r="S91" s="56" t="str">
        <f>IFERROR(IF(P91="Select Stage","Select Stage",IF(P91="END","END",IF(P91="LECL % CAPTURE &gt;&gt;&gt;",IF(Q91&gt;40%,R91*Q91,+R91*40%)))),"END")</f>
        <v>END</v>
      </c>
      <c r="U91" s="16"/>
      <c r="V91" s="14"/>
      <c r="W91" s="14"/>
      <c r="X91" s="14"/>
      <c r="Y91" s="17"/>
      <c r="AA91" s="16"/>
      <c r="AB91" s="14"/>
      <c r="AC91" s="14"/>
      <c r="AD91" s="14"/>
      <c r="AE91" s="17"/>
      <c r="AG91" s="16">
        <f t="shared" ref="AG91:AG100" si="51">IF($H91=$H$134,$J91,0)</f>
        <v>0</v>
      </c>
      <c r="AH91" s="14">
        <f t="shared" ref="AH91:AH100" si="52">IF($H91=$H$134,$K91,0)</f>
        <v>0</v>
      </c>
      <c r="AI91" s="14">
        <f t="shared" ref="AI91:AI100" si="53">IF($H91=$H$134,$L91,0)</f>
        <v>0</v>
      </c>
      <c r="AJ91" s="14">
        <f t="shared" ref="AJ91:AJ100" si="54">+AG91+AI91</f>
        <v>0</v>
      </c>
      <c r="AK91" s="17">
        <f>IFERROR(ROUND(IF(AND(AI91&lt;0,+$Q91=0%),+AI91*40%,+AI91*$Q91),0),0)</f>
        <v>0</v>
      </c>
      <c r="AM91" s="16">
        <f t="shared" ref="AM91:AO100" si="55">+U91+AA91+AG91</f>
        <v>0</v>
      </c>
      <c r="AN91" s="14">
        <f t="shared" si="55"/>
        <v>0</v>
      </c>
      <c r="AO91" s="14">
        <f t="shared" si="55"/>
        <v>0</v>
      </c>
      <c r="AP91" s="14">
        <f t="shared" ref="AP91:AP100" si="56">+AM91+AO91</f>
        <v>0</v>
      </c>
      <c r="AQ91" s="17">
        <f t="shared" ref="AQ91:AQ100" si="57">+Y91+AE91+AK91</f>
        <v>0</v>
      </c>
    </row>
    <row r="92" spans="2:43" ht="13.2" customHeight="1" x14ac:dyDescent="0.25">
      <c r="B92" s="39" t="s">
        <v>29</v>
      </c>
      <c r="C92" s="39" t="s">
        <v>29</v>
      </c>
      <c r="D92" s="39" t="s">
        <v>29</v>
      </c>
      <c r="E92" s="39" t="s">
        <v>29</v>
      </c>
      <c r="F92" s="39" t="s">
        <v>29</v>
      </c>
      <c r="G92" s="39" t="s">
        <v>29</v>
      </c>
      <c r="H92" s="39" t="s">
        <v>29</v>
      </c>
      <c r="I92" s="39" t="s">
        <v>29</v>
      </c>
      <c r="J92" s="42">
        <v>0</v>
      </c>
      <c r="K92" s="43">
        <v>0</v>
      </c>
      <c r="L92" s="43">
        <v>0</v>
      </c>
      <c r="M92" s="18">
        <f>+J92+L92</f>
        <v>0</v>
      </c>
      <c r="N92" s="19" t="str">
        <f t="shared" si="49"/>
        <v>END</v>
      </c>
      <c r="P92" s="100" t="str">
        <f t="shared" ref="P92:P96" si="58">IF(AND(L92&lt;0,H92="Select",N92="END"),"Select Stage",IF(H92="Select","END","LECL % CAPTURE &gt;&gt;&gt;"))</f>
        <v>END</v>
      </c>
      <c r="Q92" s="64">
        <v>0</v>
      </c>
      <c r="R92" s="63" t="str">
        <f t="shared" si="50"/>
        <v>END</v>
      </c>
      <c r="S92" s="57" t="str">
        <f t="shared" ref="S92:S96" si="59">IFERROR(IF(P92="Select Stage","Select Stage",IF(P92="END","END",IF(P92="LECL % CAPTURE &gt;&gt;&gt;",IF(Q92&gt;40%,R92*Q92,+R92*40%)))),"END")</f>
        <v>END</v>
      </c>
      <c r="U92" s="20"/>
      <c r="V92" s="18"/>
      <c r="W92" s="18"/>
      <c r="X92" s="18"/>
      <c r="Y92" s="21"/>
      <c r="AA92" s="20"/>
      <c r="AB92" s="18"/>
      <c r="AC92" s="18"/>
      <c r="AD92" s="18"/>
      <c r="AE92" s="21"/>
      <c r="AG92" s="20">
        <f t="shared" si="51"/>
        <v>0</v>
      </c>
      <c r="AH92" s="18">
        <f t="shared" si="52"/>
        <v>0</v>
      </c>
      <c r="AI92" s="18">
        <f t="shared" si="53"/>
        <v>0</v>
      </c>
      <c r="AJ92" s="18">
        <f t="shared" si="54"/>
        <v>0</v>
      </c>
      <c r="AK92" s="21">
        <f t="shared" ref="AK92:AK100" si="60">IFERROR(ROUND(IF(AND(AI92&lt;0,+$Q92=0%),+AI92*40%,+AI92*$Q92),0),0)</f>
        <v>0</v>
      </c>
      <c r="AM92" s="20">
        <f t="shared" si="55"/>
        <v>0</v>
      </c>
      <c r="AN92" s="18">
        <f t="shared" si="55"/>
        <v>0</v>
      </c>
      <c r="AO92" s="18">
        <f t="shared" si="55"/>
        <v>0</v>
      </c>
      <c r="AP92" s="18">
        <f t="shared" si="56"/>
        <v>0</v>
      </c>
      <c r="AQ92" s="21">
        <f t="shared" si="57"/>
        <v>0</v>
      </c>
    </row>
    <row r="93" spans="2:43" ht="13.2" customHeight="1" x14ac:dyDescent="0.25">
      <c r="B93" s="39" t="s">
        <v>29</v>
      </c>
      <c r="C93" s="39" t="s">
        <v>29</v>
      </c>
      <c r="D93" s="39" t="s">
        <v>29</v>
      </c>
      <c r="E93" s="39" t="s">
        <v>29</v>
      </c>
      <c r="F93" s="39" t="s">
        <v>29</v>
      </c>
      <c r="G93" s="39" t="s">
        <v>29</v>
      </c>
      <c r="H93" s="39" t="s">
        <v>29</v>
      </c>
      <c r="I93" s="39" t="s">
        <v>29</v>
      </c>
      <c r="J93" s="42">
        <v>0</v>
      </c>
      <c r="K93" s="43">
        <v>0</v>
      </c>
      <c r="L93" s="43">
        <v>0</v>
      </c>
      <c r="M93" s="18">
        <f>+J93+L93</f>
        <v>0</v>
      </c>
      <c r="N93" s="19" t="str">
        <f t="shared" si="49"/>
        <v>END</v>
      </c>
      <c r="P93" s="100" t="str">
        <f t="shared" si="58"/>
        <v>END</v>
      </c>
      <c r="Q93" s="64">
        <v>0</v>
      </c>
      <c r="R93" s="63" t="str">
        <f t="shared" si="50"/>
        <v>END</v>
      </c>
      <c r="S93" s="57" t="str">
        <f t="shared" si="59"/>
        <v>END</v>
      </c>
      <c r="U93" s="20"/>
      <c r="V93" s="18"/>
      <c r="W93" s="18"/>
      <c r="X93" s="18"/>
      <c r="Y93" s="21"/>
      <c r="AA93" s="20"/>
      <c r="AB93" s="18"/>
      <c r="AC93" s="18"/>
      <c r="AD93" s="18"/>
      <c r="AE93" s="21"/>
      <c r="AG93" s="20">
        <f t="shared" si="51"/>
        <v>0</v>
      </c>
      <c r="AH93" s="18">
        <f t="shared" si="52"/>
        <v>0</v>
      </c>
      <c r="AI93" s="18">
        <f t="shared" si="53"/>
        <v>0</v>
      </c>
      <c r="AJ93" s="18">
        <f t="shared" si="54"/>
        <v>0</v>
      </c>
      <c r="AK93" s="21">
        <f t="shared" si="60"/>
        <v>0</v>
      </c>
      <c r="AM93" s="20">
        <f t="shared" si="55"/>
        <v>0</v>
      </c>
      <c r="AN93" s="18">
        <f t="shared" si="55"/>
        <v>0</v>
      </c>
      <c r="AO93" s="18">
        <f t="shared" si="55"/>
        <v>0</v>
      </c>
      <c r="AP93" s="18">
        <f t="shared" si="56"/>
        <v>0</v>
      </c>
      <c r="AQ93" s="21">
        <f t="shared" si="57"/>
        <v>0</v>
      </c>
    </row>
    <row r="94" spans="2:43" ht="13.2" customHeight="1" x14ac:dyDescent="0.25">
      <c r="B94" s="39" t="s">
        <v>29</v>
      </c>
      <c r="C94" s="39" t="s">
        <v>29</v>
      </c>
      <c r="D94" s="39" t="s">
        <v>29</v>
      </c>
      <c r="E94" s="39" t="s">
        <v>29</v>
      </c>
      <c r="F94" s="39" t="s">
        <v>29</v>
      </c>
      <c r="G94" s="39" t="s">
        <v>29</v>
      </c>
      <c r="H94" s="39" t="s">
        <v>29</v>
      </c>
      <c r="I94" s="39" t="s">
        <v>29</v>
      </c>
      <c r="J94" s="42">
        <v>0</v>
      </c>
      <c r="K94" s="43">
        <v>0</v>
      </c>
      <c r="L94" s="43">
        <v>0</v>
      </c>
      <c r="M94" s="18">
        <f>+J94+L94</f>
        <v>0</v>
      </c>
      <c r="N94" s="19" t="str">
        <f t="shared" si="49"/>
        <v>END</v>
      </c>
      <c r="P94" s="100" t="str">
        <f t="shared" si="58"/>
        <v>END</v>
      </c>
      <c r="Q94" s="64">
        <v>0</v>
      </c>
      <c r="R94" s="63" t="str">
        <f t="shared" si="50"/>
        <v>END</v>
      </c>
      <c r="S94" s="57" t="str">
        <f t="shared" si="59"/>
        <v>END</v>
      </c>
      <c r="U94" s="20"/>
      <c r="V94" s="18"/>
      <c r="W94" s="18"/>
      <c r="X94" s="18"/>
      <c r="Y94" s="21"/>
      <c r="AA94" s="20"/>
      <c r="AB94" s="18"/>
      <c r="AC94" s="18"/>
      <c r="AD94" s="18"/>
      <c r="AE94" s="21"/>
      <c r="AG94" s="20">
        <f t="shared" si="51"/>
        <v>0</v>
      </c>
      <c r="AH94" s="18">
        <f t="shared" si="52"/>
        <v>0</v>
      </c>
      <c r="AI94" s="18">
        <f t="shared" si="53"/>
        <v>0</v>
      </c>
      <c r="AJ94" s="18">
        <f t="shared" si="54"/>
        <v>0</v>
      </c>
      <c r="AK94" s="21">
        <f t="shared" si="60"/>
        <v>0</v>
      </c>
      <c r="AM94" s="20">
        <f t="shared" si="55"/>
        <v>0</v>
      </c>
      <c r="AN94" s="18">
        <f t="shared" si="55"/>
        <v>0</v>
      </c>
      <c r="AO94" s="18">
        <f t="shared" si="55"/>
        <v>0</v>
      </c>
      <c r="AP94" s="18">
        <f t="shared" si="56"/>
        <v>0</v>
      </c>
      <c r="AQ94" s="21">
        <f t="shared" si="57"/>
        <v>0</v>
      </c>
    </row>
    <row r="95" spans="2:43" ht="13.2" customHeight="1" x14ac:dyDescent="0.25">
      <c r="B95" s="39" t="s">
        <v>29</v>
      </c>
      <c r="C95" s="39" t="s">
        <v>29</v>
      </c>
      <c r="D95" s="39" t="s">
        <v>29</v>
      </c>
      <c r="E95" s="39" t="s">
        <v>29</v>
      </c>
      <c r="F95" s="39" t="s">
        <v>29</v>
      </c>
      <c r="G95" s="39" t="s">
        <v>29</v>
      </c>
      <c r="H95" s="39" t="s">
        <v>29</v>
      </c>
      <c r="I95" s="39" t="s">
        <v>29</v>
      </c>
      <c r="J95" s="42">
        <v>0</v>
      </c>
      <c r="K95" s="43">
        <v>0</v>
      </c>
      <c r="L95" s="43">
        <v>0</v>
      </c>
      <c r="M95" s="18">
        <f>+J95+L95</f>
        <v>0</v>
      </c>
      <c r="N95" s="19" t="str">
        <f t="shared" si="49"/>
        <v>END</v>
      </c>
      <c r="P95" s="100" t="str">
        <f t="shared" si="58"/>
        <v>END</v>
      </c>
      <c r="Q95" s="64">
        <v>0</v>
      </c>
      <c r="R95" s="63" t="str">
        <f t="shared" si="50"/>
        <v>END</v>
      </c>
      <c r="S95" s="57" t="str">
        <f t="shared" si="59"/>
        <v>END</v>
      </c>
      <c r="U95" s="20"/>
      <c r="V95" s="18"/>
      <c r="W95" s="18"/>
      <c r="X95" s="18"/>
      <c r="Y95" s="21"/>
      <c r="AA95" s="20"/>
      <c r="AB95" s="18"/>
      <c r="AC95" s="18"/>
      <c r="AD95" s="18"/>
      <c r="AE95" s="21"/>
      <c r="AG95" s="20">
        <f t="shared" si="51"/>
        <v>0</v>
      </c>
      <c r="AH95" s="18">
        <f t="shared" si="52"/>
        <v>0</v>
      </c>
      <c r="AI95" s="18">
        <f t="shared" si="53"/>
        <v>0</v>
      </c>
      <c r="AJ95" s="18">
        <f t="shared" si="54"/>
        <v>0</v>
      </c>
      <c r="AK95" s="21">
        <f t="shared" si="60"/>
        <v>0</v>
      </c>
      <c r="AM95" s="20">
        <f t="shared" si="55"/>
        <v>0</v>
      </c>
      <c r="AN95" s="18">
        <f t="shared" si="55"/>
        <v>0</v>
      </c>
      <c r="AO95" s="18">
        <f t="shared" si="55"/>
        <v>0</v>
      </c>
      <c r="AP95" s="18">
        <f t="shared" si="56"/>
        <v>0</v>
      </c>
      <c r="AQ95" s="21">
        <f t="shared" si="57"/>
        <v>0</v>
      </c>
    </row>
    <row r="96" spans="2:43" ht="13.2" customHeight="1" x14ac:dyDescent="0.25">
      <c r="B96" s="39" t="s">
        <v>29</v>
      </c>
      <c r="C96" s="39" t="s">
        <v>29</v>
      </c>
      <c r="D96" s="39" t="s">
        <v>29</v>
      </c>
      <c r="E96" s="39" t="s">
        <v>29</v>
      </c>
      <c r="F96" s="39" t="s">
        <v>29</v>
      </c>
      <c r="G96" s="39" t="s">
        <v>29</v>
      </c>
      <c r="H96" s="39" t="s">
        <v>29</v>
      </c>
      <c r="I96" s="39" t="s">
        <v>29</v>
      </c>
      <c r="J96" s="42">
        <v>0</v>
      </c>
      <c r="K96" s="43">
        <v>0</v>
      </c>
      <c r="L96" s="43">
        <v>0</v>
      </c>
      <c r="M96" s="18">
        <f>+J96+L96</f>
        <v>0</v>
      </c>
      <c r="N96" s="19" t="str">
        <f t="shared" si="49"/>
        <v>END</v>
      </c>
      <c r="P96" s="100" t="str">
        <f t="shared" si="58"/>
        <v>END</v>
      </c>
      <c r="Q96" s="64">
        <v>0</v>
      </c>
      <c r="R96" s="63" t="str">
        <f t="shared" si="50"/>
        <v>END</v>
      </c>
      <c r="S96" s="57" t="str">
        <f t="shared" si="59"/>
        <v>END</v>
      </c>
      <c r="U96" s="20"/>
      <c r="V96" s="18"/>
      <c r="W96" s="18"/>
      <c r="X96" s="18"/>
      <c r="Y96" s="21"/>
      <c r="AA96" s="20"/>
      <c r="AB96" s="18"/>
      <c r="AC96" s="18"/>
      <c r="AD96" s="18"/>
      <c r="AE96" s="21"/>
      <c r="AG96" s="20">
        <f t="shared" si="51"/>
        <v>0</v>
      </c>
      <c r="AH96" s="18">
        <f t="shared" si="52"/>
        <v>0</v>
      </c>
      <c r="AI96" s="18">
        <f t="shared" si="53"/>
        <v>0</v>
      </c>
      <c r="AJ96" s="18">
        <f t="shared" si="54"/>
        <v>0</v>
      </c>
      <c r="AK96" s="21">
        <f t="shared" si="60"/>
        <v>0</v>
      </c>
      <c r="AM96" s="20">
        <f t="shared" si="55"/>
        <v>0</v>
      </c>
      <c r="AN96" s="18">
        <f t="shared" si="55"/>
        <v>0</v>
      </c>
      <c r="AO96" s="18">
        <f t="shared" si="55"/>
        <v>0</v>
      </c>
      <c r="AP96" s="18">
        <f t="shared" si="56"/>
        <v>0</v>
      </c>
      <c r="AQ96" s="21">
        <f t="shared" si="57"/>
        <v>0</v>
      </c>
    </row>
    <row r="97" spans="2:43" ht="13.2" customHeight="1" x14ac:dyDescent="0.25">
      <c r="B97" s="39" t="s">
        <v>29</v>
      </c>
      <c r="C97" s="39" t="s">
        <v>29</v>
      </c>
      <c r="D97" s="39" t="s">
        <v>29</v>
      </c>
      <c r="E97" s="39" t="s">
        <v>29</v>
      </c>
      <c r="F97" s="39" t="s">
        <v>29</v>
      </c>
      <c r="G97" s="39" t="s">
        <v>29</v>
      </c>
      <c r="H97" s="39" t="s">
        <v>29</v>
      </c>
      <c r="I97" s="39" t="s">
        <v>29</v>
      </c>
      <c r="J97" s="42">
        <v>0</v>
      </c>
      <c r="K97" s="43">
        <v>0</v>
      </c>
      <c r="L97" s="43">
        <v>0</v>
      </c>
      <c r="M97" s="18">
        <f t="shared" si="48"/>
        <v>0</v>
      </c>
      <c r="N97" s="19" t="str">
        <f t="shared" si="49"/>
        <v>END</v>
      </c>
      <c r="P97" s="100" t="str">
        <f t="shared" ref="P97:P100" si="61">IF(AND(L97&lt;0,H97="Select",N97="END"),"Select Stage",IF(H97="Select","END","LECL % CAPTURE &gt;&gt;&gt;"))</f>
        <v>END</v>
      </c>
      <c r="Q97" s="64">
        <v>0</v>
      </c>
      <c r="R97" s="63" t="str">
        <f t="shared" ref="R97:R100" si="62">IF(AND(K97=0,L97=0),"END",IF(OR(N97=N$131,N97=N$132,N97=N$133,N97=N$134,N97=N$135,N97=N$136,N97=N$137,N97=N$138),"RESOLVE FLAG",IF(AND(K97&gt;0,L97&lt;0),(-L97/K97),0)))</f>
        <v>END</v>
      </c>
      <c r="S97" s="57" t="str">
        <f t="shared" ref="S97:S100" si="63">IFERROR(IF(P97="Select Stage","Select Stage",IF(P97="END","END",IF(P97="LECL % CAPTURE &gt;&gt;&gt;",IF(Q97&gt;40%,R97*Q97,+R97*40%)))),"END")</f>
        <v>END</v>
      </c>
      <c r="U97" s="20"/>
      <c r="V97" s="18"/>
      <c r="W97" s="18"/>
      <c r="X97" s="18"/>
      <c r="Y97" s="21"/>
      <c r="AA97" s="20"/>
      <c r="AB97" s="18"/>
      <c r="AC97" s="18"/>
      <c r="AD97" s="18"/>
      <c r="AE97" s="21"/>
      <c r="AG97" s="20">
        <f t="shared" si="51"/>
        <v>0</v>
      </c>
      <c r="AH97" s="18">
        <f t="shared" si="52"/>
        <v>0</v>
      </c>
      <c r="AI97" s="18">
        <f t="shared" si="53"/>
        <v>0</v>
      </c>
      <c r="AJ97" s="18">
        <f t="shared" si="54"/>
        <v>0</v>
      </c>
      <c r="AK97" s="21">
        <f t="shared" si="60"/>
        <v>0</v>
      </c>
      <c r="AM97" s="20">
        <f t="shared" si="55"/>
        <v>0</v>
      </c>
      <c r="AN97" s="18">
        <f t="shared" si="55"/>
        <v>0</v>
      </c>
      <c r="AO97" s="18">
        <f t="shared" si="55"/>
        <v>0</v>
      </c>
      <c r="AP97" s="18">
        <f t="shared" si="56"/>
        <v>0</v>
      </c>
      <c r="AQ97" s="21">
        <f t="shared" si="57"/>
        <v>0</v>
      </c>
    </row>
    <row r="98" spans="2:43" ht="13.2" customHeight="1" x14ac:dyDescent="0.25">
      <c r="B98" s="39" t="s">
        <v>29</v>
      </c>
      <c r="C98" s="39" t="s">
        <v>29</v>
      </c>
      <c r="D98" s="39" t="s">
        <v>29</v>
      </c>
      <c r="E98" s="39" t="s">
        <v>29</v>
      </c>
      <c r="F98" s="39" t="s">
        <v>29</v>
      </c>
      <c r="G98" s="39" t="s">
        <v>29</v>
      </c>
      <c r="H98" s="39" t="s">
        <v>29</v>
      </c>
      <c r="I98" s="39" t="s">
        <v>29</v>
      </c>
      <c r="J98" s="42">
        <v>0</v>
      </c>
      <c r="K98" s="43">
        <v>0</v>
      </c>
      <c r="L98" s="43">
        <v>0</v>
      </c>
      <c r="M98" s="18">
        <f t="shared" si="48"/>
        <v>0</v>
      </c>
      <c r="N98" s="19" t="str">
        <f t="shared" si="49"/>
        <v>END</v>
      </c>
      <c r="P98" s="100" t="str">
        <f t="shared" si="61"/>
        <v>END</v>
      </c>
      <c r="Q98" s="64">
        <v>0</v>
      </c>
      <c r="R98" s="63" t="str">
        <f t="shared" si="62"/>
        <v>END</v>
      </c>
      <c r="S98" s="57" t="str">
        <f t="shared" si="63"/>
        <v>END</v>
      </c>
      <c r="U98" s="20"/>
      <c r="V98" s="18"/>
      <c r="W98" s="18"/>
      <c r="X98" s="18"/>
      <c r="Y98" s="21"/>
      <c r="AA98" s="20"/>
      <c r="AB98" s="18"/>
      <c r="AC98" s="18"/>
      <c r="AD98" s="18"/>
      <c r="AE98" s="21"/>
      <c r="AG98" s="20">
        <f t="shared" si="51"/>
        <v>0</v>
      </c>
      <c r="AH98" s="18">
        <f t="shared" si="52"/>
        <v>0</v>
      </c>
      <c r="AI98" s="18">
        <f t="shared" si="53"/>
        <v>0</v>
      </c>
      <c r="AJ98" s="18">
        <f t="shared" si="54"/>
        <v>0</v>
      </c>
      <c r="AK98" s="21">
        <f t="shared" si="60"/>
        <v>0</v>
      </c>
      <c r="AM98" s="20">
        <f t="shared" si="55"/>
        <v>0</v>
      </c>
      <c r="AN98" s="18">
        <f t="shared" si="55"/>
        <v>0</v>
      </c>
      <c r="AO98" s="18">
        <f t="shared" si="55"/>
        <v>0</v>
      </c>
      <c r="AP98" s="18">
        <f t="shared" si="56"/>
        <v>0</v>
      </c>
      <c r="AQ98" s="21">
        <f t="shared" si="57"/>
        <v>0</v>
      </c>
    </row>
    <row r="99" spans="2:43" ht="13.2" customHeight="1" x14ac:dyDescent="0.25">
      <c r="B99" s="39" t="s">
        <v>29</v>
      </c>
      <c r="C99" s="39" t="s">
        <v>29</v>
      </c>
      <c r="D99" s="39" t="s">
        <v>29</v>
      </c>
      <c r="E99" s="39" t="s">
        <v>29</v>
      </c>
      <c r="F99" s="39" t="s">
        <v>29</v>
      </c>
      <c r="G99" s="39" t="s">
        <v>29</v>
      </c>
      <c r="H99" s="39" t="s">
        <v>29</v>
      </c>
      <c r="I99" s="39" t="s">
        <v>29</v>
      </c>
      <c r="J99" s="42">
        <v>0</v>
      </c>
      <c r="K99" s="43">
        <v>0</v>
      </c>
      <c r="L99" s="43">
        <v>0</v>
      </c>
      <c r="M99" s="18">
        <f t="shared" si="48"/>
        <v>0</v>
      </c>
      <c r="N99" s="19" t="str">
        <f t="shared" si="49"/>
        <v>END</v>
      </c>
      <c r="P99" s="100" t="str">
        <f t="shared" si="61"/>
        <v>END</v>
      </c>
      <c r="Q99" s="64">
        <v>0</v>
      </c>
      <c r="R99" s="63" t="str">
        <f t="shared" si="62"/>
        <v>END</v>
      </c>
      <c r="S99" s="57" t="str">
        <f t="shared" si="63"/>
        <v>END</v>
      </c>
      <c r="U99" s="20"/>
      <c r="V99" s="18"/>
      <c r="W99" s="18"/>
      <c r="X99" s="18"/>
      <c r="Y99" s="21"/>
      <c r="AA99" s="20"/>
      <c r="AB99" s="18"/>
      <c r="AC99" s="18"/>
      <c r="AD99" s="18"/>
      <c r="AE99" s="21"/>
      <c r="AG99" s="20">
        <f t="shared" si="51"/>
        <v>0</v>
      </c>
      <c r="AH99" s="18">
        <f t="shared" si="52"/>
        <v>0</v>
      </c>
      <c r="AI99" s="18">
        <f t="shared" si="53"/>
        <v>0</v>
      </c>
      <c r="AJ99" s="18">
        <f t="shared" si="54"/>
        <v>0</v>
      </c>
      <c r="AK99" s="21">
        <f t="shared" si="60"/>
        <v>0</v>
      </c>
      <c r="AM99" s="20">
        <f t="shared" si="55"/>
        <v>0</v>
      </c>
      <c r="AN99" s="18">
        <f t="shared" si="55"/>
        <v>0</v>
      </c>
      <c r="AO99" s="18">
        <f t="shared" si="55"/>
        <v>0</v>
      </c>
      <c r="AP99" s="18">
        <f t="shared" si="56"/>
        <v>0</v>
      </c>
      <c r="AQ99" s="21">
        <f t="shared" si="57"/>
        <v>0</v>
      </c>
    </row>
    <row r="100" spans="2:43" ht="13.2" customHeight="1" x14ac:dyDescent="0.25">
      <c r="B100" s="39" t="s">
        <v>29</v>
      </c>
      <c r="C100" s="39" t="s">
        <v>29</v>
      </c>
      <c r="D100" s="39" t="s">
        <v>29</v>
      </c>
      <c r="E100" s="39" t="s">
        <v>29</v>
      </c>
      <c r="F100" s="39" t="s">
        <v>29</v>
      </c>
      <c r="G100" s="39" t="s">
        <v>29</v>
      </c>
      <c r="H100" s="39" t="s">
        <v>29</v>
      </c>
      <c r="I100" s="39" t="s">
        <v>29</v>
      </c>
      <c r="J100" s="44">
        <v>0</v>
      </c>
      <c r="K100" s="45">
        <v>0</v>
      </c>
      <c r="L100" s="45">
        <v>0</v>
      </c>
      <c r="M100" s="22">
        <f t="shared" si="48"/>
        <v>0</v>
      </c>
      <c r="N100" s="23" t="str">
        <f t="shared" si="49"/>
        <v>END</v>
      </c>
      <c r="P100" s="101" t="str">
        <f t="shared" si="61"/>
        <v>END</v>
      </c>
      <c r="Q100" s="71">
        <v>0</v>
      </c>
      <c r="R100" s="66" t="str">
        <f t="shared" si="62"/>
        <v>END</v>
      </c>
      <c r="S100" s="58" t="str">
        <f t="shared" si="63"/>
        <v>END</v>
      </c>
      <c r="U100" s="24"/>
      <c r="V100" s="22"/>
      <c r="W100" s="22"/>
      <c r="X100" s="22"/>
      <c r="Y100" s="25"/>
      <c r="AA100" s="24"/>
      <c r="AB100" s="22"/>
      <c r="AC100" s="22"/>
      <c r="AD100" s="22"/>
      <c r="AE100" s="25"/>
      <c r="AG100" s="24">
        <f t="shared" si="51"/>
        <v>0</v>
      </c>
      <c r="AH100" s="22">
        <f t="shared" si="52"/>
        <v>0</v>
      </c>
      <c r="AI100" s="22">
        <f t="shared" si="53"/>
        <v>0</v>
      </c>
      <c r="AJ100" s="22">
        <f t="shared" si="54"/>
        <v>0</v>
      </c>
      <c r="AK100" s="25">
        <f t="shared" si="60"/>
        <v>0</v>
      </c>
      <c r="AM100" s="24">
        <f t="shared" si="55"/>
        <v>0</v>
      </c>
      <c r="AN100" s="22">
        <f t="shared" si="55"/>
        <v>0</v>
      </c>
      <c r="AO100" s="22">
        <f t="shared" si="55"/>
        <v>0</v>
      </c>
      <c r="AP100" s="22">
        <f t="shared" si="56"/>
        <v>0</v>
      </c>
      <c r="AQ100" s="25">
        <f t="shared" si="57"/>
        <v>0</v>
      </c>
    </row>
    <row r="101" spans="2:43" ht="13.2" customHeight="1" thickBot="1" x14ac:dyDescent="0.3">
      <c r="I101" s="26" t="s">
        <v>98</v>
      </c>
      <c r="J101" s="27">
        <f>SUM(J91:J100)</f>
        <v>0</v>
      </c>
      <c r="K101" s="28">
        <f>SUM(K91:K100)</f>
        <v>0</v>
      </c>
      <c r="L101" s="28">
        <f>SUM(L91:L100)</f>
        <v>0</v>
      </c>
      <c r="M101" s="29">
        <f>SUM(M91:M100)</f>
        <v>0</v>
      </c>
      <c r="N101" s="2"/>
      <c r="P101" s="111"/>
      <c r="Q101" s="2"/>
      <c r="R101" s="59" t="str">
        <f>IF(AND(K101=0,L101=0),"END",IF(AND(K101&gt;0,L101&lt;0),(-L101/K101),0))</f>
        <v>END</v>
      </c>
      <c r="S101" s="2"/>
      <c r="U101" s="68">
        <f>SUM(U91:U100)</f>
        <v>0</v>
      </c>
      <c r="V101" s="69">
        <f>SUM(V91:V100)</f>
        <v>0</v>
      </c>
      <c r="W101" s="69">
        <f>SUM(W91:W100)</f>
        <v>0</v>
      </c>
      <c r="X101" s="69">
        <f>SUM(X91:X100)</f>
        <v>0</v>
      </c>
      <c r="Y101" s="67">
        <f>SUM(Y91:Y100)</f>
        <v>0</v>
      </c>
      <c r="AA101" s="68">
        <f>SUM(AA91:AA100)</f>
        <v>0</v>
      </c>
      <c r="AB101" s="69">
        <f>SUM(AB91:AB100)</f>
        <v>0</v>
      </c>
      <c r="AC101" s="69">
        <f>SUM(AC91:AC100)</f>
        <v>0</v>
      </c>
      <c r="AD101" s="69">
        <f>SUM(AD91:AD100)</f>
        <v>0</v>
      </c>
      <c r="AE101" s="67">
        <f>SUM(AE91:AE100)</f>
        <v>0</v>
      </c>
      <c r="AG101" s="68">
        <f>SUM(AG91:AG100)</f>
        <v>0</v>
      </c>
      <c r="AH101" s="69">
        <f>SUM(AH91:AH100)</f>
        <v>0</v>
      </c>
      <c r="AI101" s="69">
        <f>SUM(AI91:AI100)</f>
        <v>0</v>
      </c>
      <c r="AJ101" s="69">
        <f>SUM(AJ91:AJ100)</f>
        <v>0</v>
      </c>
      <c r="AK101" s="67">
        <f>SUM(AK91:AK100)</f>
        <v>0</v>
      </c>
      <c r="AM101" s="27">
        <f>SUM(AM91:AM100)</f>
        <v>0</v>
      </c>
      <c r="AN101" s="28">
        <f>SUM(AN91:AN100)</f>
        <v>0</v>
      </c>
      <c r="AO101" s="28">
        <f>SUM(AO91:AO100)</f>
        <v>0</v>
      </c>
      <c r="AP101" s="28">
        <f>SUM(AP91:AP100)</f>
        <v>0</v>
      </c>
      <c r="AQ101" s="29">
        <f>SUM(AQ91:AQ100)</f>
        <v>0</v>
      </c>
    </row>
    <row r="102" spans="2:43" ht="13.2" customHeight="1" thickTop="1" thickBot="1" x14ac:dyDescent="0.3">
      <c r="F102" s="10"/>
      <c r="G102" s="10"/>
      <c r="H102" s="10"/>
      <c r="P102" s="102"/>
      <c r="Q102" s="30"/>
      <c r="R102" s="30"/>
      <c r="S102" s="30"/>
    </row>
    <row r="103" spans="2:43" ht="13.2" customHeight="1" thickBot="1" x14ac:dyDescent="0.3">
      <c r="B103" s="157" t="s">
        <v>117</v>
      </c>
      <c r="C103" s="158"/>
      <c r="D103" s="158"/>
      <c r="E103" s="158"/>
      <c r="F103" s="158"/>
      <c r="G103" s="158"/>
      <c r="H103" s="158"/>
      <c r="I103" s="159"/>
      <c r="P103" s="102"/>
      <c r="Q103" s="30"/>
      <c r="R103" s="30"/>
      <c r="S103" s="30"/>
    </row>
    <row r="104" spans="2:43" ht="13.2" customHeight="1" x14ac:dyDescent="0.25">
      <c r="B104" s="39" t="s">
        <v>29</v>
      </c>
      <c r="C104" s="39" t="s">
        <v>29</v>
      </c>
      <c r="D104" s="39" t="s">
        <v>29</v>
      </c>
      <c r="E104" s="39" t="s">
        <v>29</v>
      </c>
      <c r="F104" s="39" t="s">
        <v>29</v>
      </c>
      <c r="G104" s="39" t="s">
        <v>29</v>
      </c>
      <c r="H104" s="39" t="s">
        <v>29</v>
      </c>
      <c r="I104" s="39" t="s">
        <v>29</v>
      </c>
      <c r="J104" s="16"/>
      <c r="K104" s="14"/>
      <c r="L104" s="41">
        <v>0</v>
      </c>
      <c r="M104" s="14">
        <f t="shared" ref="M104:M113" si="64">+J104+L104</f>
        <v>0</v>
      </c>
      <c r="N104" s="15" t="str">
        <f>IF(L104&gt;0,"NEGATIVE PROV PLEASE","END")</f>
        <v>END</v>
      </c>
      <c r="P104" s="99" t="str">
        <f>IF(AND(L104&lt;0,H104="Select",N104="END"),"Select Stage",IF(H104="Select","END","LECL % CAPTURE &gt;&gt;&gt;"))</f>
        <v>END</v>
      </c>
      <c r="Q104" s="70">
        <v>0</v>
      </c>
      <c r="R104" s="65" t="s">
        <v>80</v>
      </c>
      <c r="S104" s="56" t="str">
        <f>IFERROR(IF(P104="Select Stage","Select Stage",IF(P104="END","END",IF(P104="LECL % CAPTURE &gt;&gt;&gt;",IF(Q104&gt;40%,R104*Q104,+R104*40%)))),"END")</f>
        <v>END</v>
      </c>
      <c r="U104" s="16"/>
      <c r="V104" s="14"/>
      <c r="W104" s="14">
        <f t="shared" ref="W104:W113" si="65">IF($H104=$H$132,$L104,0)</f>
        <v>0</v>
      </c>
      <c r="X104" s="14">
        <f t="shared" ref="X104:X113" si="66">+U104+W104</f>
        <v>0</v>
      </c>
      <c r="Y104" s="17">
        <f>IFERROR(ROUND(IF(AND(W104&lt;0,+$Q104=0%),+W104*40%,+W104*$Q104),0),0)</f>
        <v>0</v>
      </c>
      <c r="AA104" s="16"/>
      <c r="AB104" s="14"/>
      <c r="AC104" s="14">
        <f t="shared" ref="AC104:AC113" si="67">IF($H104=$H$133,$L104,0)</f>
        <v>0</v>
      </c>
      <c r="AD104" s="14">
        <f t="shared" ref="AD104:AD113" si="68">+AA104+AC104</f>
        <v>0</v>
      </c>
      <c r="AE104" s="17">
        <f>IFERROR(ROUND(IF(AND(AC104&lt;0,+$Q104=0%),+AC104*40%,+AC104*$Q104),0),0)</f>
        <v>0</v>
      </c>
      <c r="AG104" s="16"/>
      <c r="AH104" s="14"/>
      <c r="AI104" s="14">
        <f t="shared" ref="AI104:AI113" si="69">IF($H104=$H$134,$L104,0)</f>
        <v>0</v>
      </c>
      <c r="AJ104" s="14">
        <f t="shared" ref="AJ104:AJ113" si="70">+AG104+AI104</f>
        <v>0</v>
      </c>
      <c r="AK104" s="17">
        <f>IFERROR(ROUND(IF(AND(AI104&lt;0,+$Q104=0%),+AI104*40%,+AI104*$Q104),0),0)</f>
        <v>0</v>
      </c>
      <c r="AM104" s="16">
        <f t="shared" ref="AM104:AO113" si="71">+U104+AA104+AG104</f>
        <v>0</v>
      </c>
      <c r="AN104" s="14">
        <f t="shared" si="71"/>
        <v>0</v>
      </c>
      <c r="AO104" s="14">
        <f t="shared" si="71"/>
        <v>0</v>
      </c>
      <c r="AP104" s="14">
        <f t="shared" ref="AP104:AP113" si="72">+AM104+AO104</f>
        <v>0</v>
      </c>
      <c r="AQ104" s="17">
        <f t="shared" ref="AQ104:AQ113" si="73">+Y104+AE104+AK104</f>
        <v>0</v>
      </c>
    </row>
    <row r="105" spans="2:43" ht="13.2" customHeight="1" x14ac:dyDescent="0.25">
      <c r="B105" s="39" t="s">
        <v>29</v>
      </c>
      <c r="C105" s="39" t="s">
        <v>29</v>
      </c>
      <c r="D105" s="39" t="s">
        <v>29</v>
      </c>
      <c r="E105" s="39" t="s">
        <v>29</v>
      </c>
      <c r="F105" s="39" t="s">
        <v>29</v>
      </c>
      <c r="G105" s="39" t="s">
        <v>29</v>
      </c>
      <c r="H105" s="39" t="s">
        <v>29</v>
      </c>
      <c r="I105" s="39" t="s">
        <v>29</v>
      </c>
      <c r="J105" s="20"/>
      <c r="K105" s="18"/>
      <c r="L105" s="43">
        <v>0</v>
      </c>
      <c r="M105" s="18">
        <f t="shared" si="64"/>
        <v>0</v>
      </c>
      <c r="N105" s="19" t="str">
        <f t="shared" ref="N105:N113" si="74">IF(L105&gt;0,"NEGATIVE PROV PLEASE","END")</f>
        <v>END</v>
      </c>
      <c r="P105" s="100" t="str">
        <f>IF(AND(L105&lt;0,H105="Select",N105="END"),"Select Stage",IF(H105="Select","END","LECL % CAPTURE &gt;&gt;&gt;"))</f>
        <v>END</v>
      </c>
      <c r="Q105" s="64">
        <v>0</v>
      </c>
      <c r="R105" s="63" t="s">
        <v>80</v>
      </c>
      <c r="S105" s="57" t="str">
        <f t="shared" ref="S105:S113" si="75">IFERROR(IF(P105="Select Stage","Select Stage",IF(P105="END","END",IF(P105="LECL % CAPTURE &gt;&gt;&gt;",IF(Q105&gt;40%,R105*Q105,+R105*40%)))),"END")</f>
        <v>END</v>
      </c>
      <c r="U105" s="20"/>
      <c r="V105" s="18"/>
      <c r="W105" s="18">
        <f t="shared" si="65"/>
        <v>0</v>
      </c>
      <c r="X105" s="18">
        <f t="shared" si="66"/>
        <v>0</v>
      </c>
      <c r="Y105" s="21">
        <f t="shared" ref="Y105:Y113" si="76">IFERROR(ROUND(IF(AND(W105&lt;0,+$Q105=0%),+W105*40%,+W105*$Q105),0),0)</f>
        <v>0</v>
      </c>
      <c r="AA105" s="20"/>
      <c r="AB105" s="18"/>
      <c r="AC105" s="18">
        <f t="shared" si="67"/>
        <v>0</v>
      </c>
      <c r="AD105" s="18">
        <f t="shared" si="68"/>
        <v>0</v>
      </c>
      <c r="AE105" s="21">
        <f t="shared" ref="AE105:AE113" si="77">IFERROR(ROUND(IF(AND(AC105&lt;0,+$Q105=0%),+AC105*40%,+AC105*$Q105),0),0)</f>
        <v>0</v>
      </c>
      <c r="AG105" s="20"/>
      <c r="AH105" s="18"/>
      <c r="AI105" s="18">
        <f t="shared" si="69"/>
        <v>0</v>
      </c>
      <c r="AJ105" s="18">
        <f t="shared" si="70"/>
        <v>0</v>
      </c>
      <c r="AK105" s="21">
        <f t="shared" ref="AK105:AK113" si="78">IFERROR(ROUND(IF(AND(AI105&lt;0,+$Q105=0%),+AI105*40%,+AI105*$Q105),0),0)</f>
        <v>0</v>
      </c>
      <c r="AM105" s="20">
        <f t="shared" si="71"/>
        <v>0</v>
      </c>
      <c r="AN105" s="18">
        <f t="shared" si="71"/>
        <v>0</v>
      </c>
      <c r="AO105" s="18">
        <f t="shared" si="71"/>
        <v>0</v>
      </c>
      <c r="AP105" s="18">
        <f t="shared" si="72"/>
        <v>0</v>
      </c>
      <c r="AQ105" s="21">
        <f t="shared" si="73"/>
        <v>0</v>
      </c>
    </row>
    <row r="106" spans="2:43" ht="13.2" customHeight="1" x14ac:dyDescent="0.25">
      <c r="B106" s="39" t="s">
        <v>29</v>
      </c>
      <c r="C106" s="39" t="s">
        <v>29</v>
      </c>
      <c r="D106" s="39" t="s">
        <v>29</v>
      </c>
      <c r="E106" s="39" t="s">
        <v>29</v>
      </c>
      <c r="F106" s="39" t="s">
        <v>29</v>
      </c>
      <c r="G106" s="39" t="s">
        <v>29</v>
      </c>
      <c r="H106" s="39" t="s">
        <v>29</v>
      </c>
      <c r="I106" s="39" t="s">
        <v>29</v>
      </c>
      <c r="J106" s="20"/>
      <c r="K106" s="18"/>
      <c r="L106" s="43">
        <v>0</v>
      </c>
      <c r="M106" s="18">
        <f t="shared" si="64"/>
        <v>0</v>
      </c>
      <c r="N106" s="19" t="str">
        <f t="shared" si="74"/>
        <v>END</v>
      </c>
      <c r="P106" s="100" t="str">
        <f t="shared" ref="P106" si="79">IF(AND(L106&lt;0,H106="Select",N106="END"),"Select Stage",IF(H106=H$132,"12-m ECL",IF(H106="Select","END","LECL % CAPTURE &gt;&gt;&gt;")))</f>
        <v>END</v>
      </c>
      <c r="Q106" s="64">
        <v>0</v>
      </c>
      <c r="R106" s="63" t="s">
        <v>80</v>
      </c>
      <c r="S106" s="57" t="str">
        <f t="shared" si="75"/>
        <v>END</v>
      </c>
      <c r="U106" s="20"/>
      <c r="V106" s="18"/>
      <c r="W106" s="18">
        <f t="shared" si="65"/>
        <v>0</v>
      </c>
      <c r="X106" s="18">
        <f t="shared" si="66"/>
        <v>0</v>
      </c>
      <c r="Y106" s="21">
        <f t="shared" si="76"/>
        <v>0</v>
      </c>
      <c r="AA106" s="20"/>
      <c r="AB106" s="18"/>
      <c r="AC106" s="18">
        <f t="shared" si="67"/>
        <v>0</v>
      </c>
      <c r="AD106" s="18">
        <f t="shared" si="68"/>
        <v>0</v>
      </c>
      <c r="AE106" s="21">
        <f t="shared" si="77"/>
        <v>0</v>
      </c>
      <c r="AG106" s="20"/>
      <c r="AH106" s="18"/>
      <c r="AI106" s="18">
        <f t="shared" si="69"/>
        <v>0</v>
      </c>
      <c r="AJ106" s="18">
        <f t="shared" si="70"/>
        <v>0</v>
      </c>
      <c r="AK106" s="21">
        <f t="shared" si="78"/>
        <v>0</v>
      </c>
      <c r="AM106" s="20">
        <f t="shared" si="71"/>
        <v>0</v>
      </c>
      <c r="AN106" s="18">
        <f t="shared" si="71"/>
        <v>0</v>
      </c>
      <c r="AO106" s="18">
        <f t="shared" si="71"/>
        <v>0</v>
      </c>
      <c r="AP106" s="18">
        <f t="shared" si="72"/>
        <v>0</v>
      </c>
      <c r="AQ106" s="21">
        <f t="shared" si="73"/>
        <v>0</v>
      </c>
    </row>
    <row r="107" spans="2:43" ht="13.2" customHeight="1" x14ac:dyDescent="0.25">
      <c r="B107" s="39" t="s">
        <v>29</v>
      </c>
      <c r="C107" s="39" t="s">
        <v>29</v>
      </c>
      <c r="D107" s="39" t="s">
        <v>29</v>
      </c>
      <c r="E107" s="39" t="s">
        <v>29</v>
      </c>
      <c r="F107" s="39" t="s">
        <v>29</v>
      </c>
      <c r="G107" s="39" t="s">
        <v>29</v>
      </c>
      <c r="H107" s="39" t="s">
        <v>29</v>
      </c>
      <c r="I107" s="39" t="s">
        <v>29</v>
      </c>
      <c r="J107" s="20"/>
      <c r="K107" s="18"/>
      <c r="L107" s="43">
        <v>0</v>
      </c>
      <c r="M107" s="18">
        <f t="shared" si="64"/>
        <v>0</v>
      </c>
      <c r="N107" s="19" t="str">
        <f t="shared" si="74"/>
        <v>END</v>
      </c>
      <c r="P107" s="100" t="str">
        <f t="shared" ref="P107:P113" si="80">IF(AND(L107&lt;0,H107="Select",N107="END"),"Select Stage",IF(H107="Select","END","LECL % CAPTURE &gt;&gt;&gt;"))</f>
        <v>END</v>
      </c>
      <c r="Q107" s="64">
        <v>0</v>
      </c>
      <c r="R107" s="63" t="s">
        <v>80</v>
      </c>
      <c r="S107" s="57" t="str">
        <f t="shared" si="75"/>
        <v>END</v>
      </c>
      <c r="U107" s="20"/>
      <c r="V107" s="18"/>
      <c r="W107" s="18">
        <f t="shared" si="65"/>
        <v>0</v>
      </c>
      <c r="X107" s="18">
        <f t="shared" si="66"/>
        <v>0</v>
      </c>
      <c r="Y107" s="21">
        <f t="shared" si="76"/>
        <v>0</v>
      </c>
      <c r="AA107" s="20"/>
      <c r="AB107" s="18"/>
      <c r="AC107" s="18">
        <f t="shared" si="67"/>
        <v>0</v>
      </c>
      <c r="AD107" s="18">
        <f t="shared" si="68"/>
        <v>0</v>
      </c>
      <c r="AE107" s="21">
        <f t="shared" si="77"/>
        <v>0</v>
      </c>
      <c r="AG107" s="20"/>
      <c r="AH107" s="18"/>
      <c r="AI107" s="18">
        <f t="shared" si="69"/>
        <v>0</v>
      </c>
      <c r="AJ107" s="18">
        <f t="shared" si="70"/>
        <v>0</v>
      </c>
      <c r="AK107" s="21">
        <f t="shared" si="78"/>
        <v>0</v>
      </c>
      <c r="AM107" s="20">
        <f t="shared" si="71"/>
        <v>0</v>
      </c>
      <c r="AN107" s="18">
        <f t="shared" si="71"/>
        <v>0</v>
      </c>
      <c r="AO107" s="18">
        <f t="shared" si="71"/>
        <v>0</v>
      </c>
      <c r="AP107" s="18">
        <f t="shared" si="72"/>
        <v>0</v>
      </c>
      <c r="AQ107" s="21">
        <f t="shared" si="73"/>
        <v>0</v>
      </c>
    </row>
    <row r="108" spans="2:43" ht="13.2" customHeight="1" x14ac:dyDescent="0.25">
      <c r="B108" s="39" t="s">
        <v>29</v>
      </c>
      <c r="C108" s="39" t="s">
        <v>29</v>
      </c>
      <c r="D108" s="39" t="s">
        <v>29</v>
      </c>
      <c r="E108" s="39" t="s">
        <v>29</v>
      </c>
      <c r="F108" s="39" t="s">
        <v>29</v>
      </c>
      <c r="G108" s="39" t="s">
        <v>29</v>
      </c>
      <c r="H108" s="39" t="s">
        <v>29</v>
      </c>
      <c r="I108" s="39" t="s">
        <v>29</v>
      </c>
      <c r="J108" s="20"/>
      <c r="K108" s="18"/>
      <c r="L108" s="43">
        <v>0</v>
      </c>
      <c r="M108" s="18">
        <f t="shared" si="64"/>
        <v>0</v>
      </c>
      <c r="N108" s="19" t="str">
        <f t="shared" si="74"/>
        <v>END</v>
      </c>
      <c r="P108" s="100" t="str">
        <f t="shared" si="80"/>
        <v>END</v>
      </c>
      <c r="Q108" s="64">
        <v>0</v>
      </c>
      <c r="R108" s="63" t="s">
        <v>80</v>
      </c>
      <c r="S108" s="57" t="str">
        <f t="shared" si="75"/>
        <v>END</v>
      </c>
      <c r="U108" s="20"/>
      <c r="V108" s="18"/>
      <c r="W108" s="18">
        <f t="shared" si="65"/>
        <v>0</v>
      </c>
      <c r="X108" s="18">
        <f t="shared" si="66"/>
        <v>0</v>
      </c>
      <c r="Y108" s="21">
        <f t="shared" si="76"/>
        <v>0</v>
      </c>
      <c r="AA108" s="20"/>
      <c r="AB108" s="18"/>
      <c r="AC108" s="18">
        <f t="shared" si="67"/>
        <v>0</v>
      </c>
      <c r="AD108" s="18">
        <f t="shared" si="68"/>
        <v>0</v>
      </c>
      <c r="AE108" s="21">
        <f t="shared" si="77"/>
        <v>0</v>
      </c>
      <c r="AG108" s="20"/>
      <c r="AH108" s="18"/>
      <c r="AI108" s="18">
        <f t="shared" si="69"/>
        <v>0</v>
      </c>
      <c r="AJ108" s="18">
        <f t="shared" si="70"/>
        <v>0</v>
      </c>
      <c r="AK108" s="21">
        <f t="shared" si="78"/>
        <v>0</v>
      </c>
      <c r="AM108" s="20">
        <f t="shared" si="71"/>
        <v>0</v>
      </c>
      <c r="AN108" s="18">
        <f t="shared" si="71"/>
        <v>0</v>
      </c>
      <c r="AO108" s="18">
        <f t="shared" si="71"/>
        <v>0</v>
      </c>
      <c r="AP108" s="18">
        <f t="shared" si="72"/>
        <v>0</v>
      </c>
      <c r="AQ108" s="21">
        <f t="shared" si="73"/>
        <v>0</v>
      </c>
    </row>
    <row r="109" spans="2:43" ht="13.2" customHeight="1" x14ac:dyDescent="0.25">
      <c r="B109" s="39" t="s">
        <v>29</v>
      </c>
      <c r="C109" s="39" t="s">
        <v>29</v>
      </c>
      <c r="D109" s="39" t="s">
        <v>29</v>
      </c>
      <c r="E109" s="39" t="s">
        <v>29</v>
      </c>
      <c r="F109" s="39" t="s">
        <v>29</v>
      </c>
      <c r="G109" s="39" t="s">
        <v>29</v>
      </c>
      <c r="H109" s="39" t="s">
        <v>29</v>
      </c>
      <c r="I109" s="39" t="s">
        <v>29</v>
      </c>
      <c r="J109" s="20"/>
      <c r="K109" s="18"/>
      <c r="L109" s="43">
        <v>0</v>
      </c>
      <c r="M109" s="18">
        <f t="shared" si="64"/>
        <v>0</v>
      </c>
      <c r="N109" s="19" t="str">
        <f t="shared" si="74"/>
        <v>END</v>
      </c>
      <c r="P109" s="100" t="str">
        <f t="shared" si="80"/>
        <v>END</v>
      </c>
      <c r="Q109" s="64">
        <v>0</v>
      </c>
      <c r="R109" s="63" t="s">
        <v>80</v>
      </c>
      <c r="S109" s="57" t="str">
        <f t="shared" si="75"/>
        <v>END</v>
      </c>
      <c r="U109" s="20"/>
      <c r="V109" s="18"/>
      <c r="W109" s="18">
        <f t="shared" si="65"/>
        <v>0</v>
      </c>
      <c r="X109" s="18">
        <f t="shared" si="66"/>
        <v>0</v>
      </c>
      <c r="Y109" s="21">
        <f t="shared" si="76"/>
        <v>0</v>
      </c>
      <c r="AA109" s="20"/>
      <c r="AB109" s="18"/>
      <c r="AC109" s="18">
        <f t="shared" si="67"/>
        <v>0</v>
      </c>
      <c r="AD109" s="18">
        <f t="shared" si="68"/>
        <v>0</v>
      </c>
      <c r="AE109" s="21">
        <f t="shared" si="77"/>
        <v>0</v>
      </c>
      <c r="AG109" s="20"/>
      <c r="AH109" s="18"/>
      <c r="AI109" s="18">
        <f t="shared" si="69"/>
        <v>0</v>
      </c>
      <c r="AJ109" s="18">
        <f t="shared" si="70"/>
        <v>0</v>
      </c>
      <c r="AK109" s="21">
        <f t="shared" si="78"/>
        <v>0</v>
      </c>
      <c r="AM109" s="20">
        <f t="shared" si="71"/>
        <v>0</v>
      </c>
      <c r="AN109" s="18">
        <f t="shared" si="71"/>
        <v>0</v>
      </c>
      <c r="AO109" s="18">
        <f t="shared" si="71"/>
        <v>0</v>
      </c>
      <c r="AP109" s="18">
        <f t="shared" si="72"/>
        <v>0</v>
      </c>
      <c r="AQ109" s="21">
        <f t="shared" si="73"/>
        <v>0</v>
      </c>
    </row>
    <row r="110" spans="2:43" ht="13.2" customHeight="1" x14ac:dyDescent="0.25">
      <c r="B110" s="39" t="s">
        <v>29</v>
      </c>
      <c r="C110" s="39" t="s">
        <v>29</v>
      </c>
      <c r="D110" s="39" t="s">
        <v>29</v>
      </c>
      <c r="E110" s="39" t="s">
        <v>29</v>
      </c>
      <c r="F110" s="39" t="s">
        <v>29</v>
      </c>
      <c r="G110" s="39" t="s">
        <v>29</v>
      </c>
      <c r="H110" s="39" t="s">
        <v>29</v>
      </c>
      <c r="I110" s="39" t="s">
        <v>29</v>
      </c>
      <c r="J110" s="20"/>
      <c r="K110" s="18"/>
      <c r="L110" s="43">
        <v>0</v>
      </c>
      <c r="M110" s="18">
        <f t="shared" si="64"/>
        <v>0</v>
      </c>
      <c r="N110" s="19" t="str">
        <f t="shared" si="74"/>
        <v>END</v>
      </c>
      <c r="P110" s="100" t="str">
        <f t="shared" si="80"/>
        <v>END</v>
      </c>
      <c r="Q110" s="64">
        <v>0</v>
      </c>
      <c r="R110" s="63" t="s">
        <v>80</v>
      </c>
      <c r="S110" s="57" t="str">
        <f t="shared" si="75"/>
        <v>END</v>
      </c>
      <c r="U110" s="20"/>
      <c r="V110" s="18"/>
      <c r="W110" s="18">
        <f t="shared" si="65"/>
        <v>0</v>
      </c>
      <c r="X110" s="18">
        <f t="shared" si="66"/>
        <v>0</v>
      </c>
      <c r="Y110" s="21">
        <f t="shared" si="76"/>
        <v>0</v>
      </c>
      <c r="AA110" s="20"/>
      <c r="AB110" s="18"/>
      <c r="AC110" s="18">
        <f t="shared" si="67"/>
        <v>0</v>
      </c>
      <c r="AD110" s="18">
        <f t="shared" si="68"/>
        <v>0</v>
      </c>
      <c r="AE110" s="21">
        <f t="shared" si="77"/>
        <v>0</v>
      </c>
      <c r="AG110" s="20"/>
      <c r="AH110" s="18"/>
      <c r="AI110" s="18">
        <f t="shared" si="69"/>
        <v>0</v>
      </c>
      <c r="AJ110" s="18">
        <f t="shared" si="70"/>
        <v>0</v>
      </c>
      <c r="AK110" s="21">
        <f t="shared" si="78"/>
        <v>0</v>
      </c>
      <c r="AM110" s="20">
        <f t="shared" si="71"/>
        <v>0</v>
      </c>
      <c r="AN110" s="18">
        <f t="shared" si="71"/>
        <v>0</v>
      </c>
      <c r="AO110" s="18">
        <f t="shared" si="71"/>
        <v>0</v>
      </c>
      <c r="AP110" s="18">
        <f t="shared" si="72"/>
        <v>0</v>
      </c>
      <c r="AQ110" s="21">
        <f t="shared" si="73"/>
        <v>0</v>
      </c>
    </row>
    <row r="111" spans="2:43" ht="13.2" customHeight="1" x14ac:dyDescent="0.25">
      <c r="B111" s="39" t="s">
        <v>29</v>
      </c>
      <c r="C111" s="39" t="s">
        <v>29</v>
      </c>
      <c r="D111" s="39" t="s">
        <v>29</v>
      </c>
      <c r="E111" s="39" t="s">
        <v>29</v>
      </c>
      <c r="F111" s="39" t="s">
        <v>29</v>
      </c>
      <c r="G111" s="39" t="s">
        <v>29</v>
      </c>
      <c r="H111" s="39" t="s">
        <v>29</v>
      </c>
      <c r="I111" s="39" t="s">
        <v>29</v>
      </c>
      <c r="J111" s="20"/>
      <c r="K111" s="18"/>
      <c r="L111" s="43">
        <v>0</v>
      </c>
      <c r="M111" s="18">
        <f t="shared" si="64"/>
        <v>0</v>
      </c>
      <c r="N111" s="19" t="str">
        <f t="shared" si="74"/>
        <v>END</v>
      </c>
      <c r="P111" s="100" t="str">
        <f t="shared" si="80"/>
        <v>END</v>
      </c>
      <c r="Q111" s="64">
        <v>0</v>
      </c>
      <c r="R111" s="63" t="s">
        <v>80</v>
      </c>
      <c r="S111" s="57" t="str">
        <f t="shared" si="75"/>
        <v>END</v>
      </c>
      <c r="U111" s="20"/>
      <c r="V111" s="18"/>
      <c r="W111" s="18">
        <f t="shared" si="65"/>
        <v>0</v>
      </c>
      <c r="X111" s="18">
        <f t="shared" si="66"/>
        <v>0</v>
      </c>
      <c r="Y111" s="21">
        <f t="shared" si="76"/>
        <v>0</v>
      </c>
      <c r="AA111" s="20"/>
      <c r="AB111" s="18"/>
      <c r="AC111" s="18">
        <f t="shared" si="67"/>
        <v>0</v>
      </c>
      <c r="AD111" s="18">
        <f t="shared" si="68"/>
        <v>0</v>
      </c>
      <c r="AE111" s="21">
        <f t="shared" si="77"/>
        <v>0</v>
      </c>
      <c r="AG111" s="20"/>
      <c r="AH111" s="18"/>
      <c r="AI111" s="18">
        <f t="shared" si="69"/>
        <v>0</v>
      </c>
      <c r="AJ111" s="18">
        <f t="shared" si="70"/>
        <v>0</v>
      </c>
      <c r="AK111" s="21">
        <f t="shared" si="78"/>
        <v>0</v>
      </c>
      <c r="AM111" s="20">
        <f t="shared" si="71"/>
        <v>0</v>
      </c>
      <c r="AN111" s="18">
        <f t="shared" si="71"/>
        <v>0</v>
      </c>
      <c r="AO111" s="18">
        <f t="shared" si="71"/>
        <v>0</v>
      </c>
      <c r="AP111" s="18">
        <f t="shared" si="72"/>
        <v>0</v>
      </c>
      <c r="AQ111" s="21">
        <f t="shared" si="73"/>
        <v>0</v>
      </c>
    </row>
    <row r="112" spans="2:43" ht="13.2" customHeight="1" x14ac:dyDescent="0.25">
      <c r="B112" s="39" t="s">
        <v>29</v>
      </c>
      <c r="C112" s="39" t="s">
        <v>29</v>
      </c>
      <c r="D112" s="39" t="s">
        <v>29</v>
      </c>
      <c r="E112" s="39" t="s">
        <v>29</v>
      </c>
      <c r="F112" s="39" t="s">
        <v>29</v>
      </c>
      <c r="G112" s="39" t="s">
        <v>29</v>
      </c>
      <c r="H112" s="39" t="s">
        <v>29</v>
      </c>
      <c r="I112" s="39" t="s">
        <v>29</v>
      </c>
      <c r="J112" s="20"/>
      <c r="K112" s="18"/>
      <c r="L112" s="43">
        <v>0</v>
      </c>
      <c r="M112" s="18">
        <f t="shared" si="64"/>
        <v>0</v>
      </c>
      <c r="N112" s="19" t="str">
        <f t="shared" si="74"/>
        <v>END</v>
      </c>
      <c r="P112" s="100" t="str">
        <f t="shared" si="80"/>
        <v>END</v>
      </c>
      <c r="Q112" s="64">
        <v>0</v>
      </c>
      <c r="R112" s="63" t="s">
        <v>80</v>
      </c>
      <c r="S112" s="57" t="str">
        <f t="shared" si="75"/>
        <v>END</v>
      </c>
      <c r="U112" s="20"/>
      <c r="V112" s="18"/>
      <c r="W112" s="18">
        <f t="shared" si="65"/>
        <v>0</v>
      </c>
      <c r="X112" s="18">
        <f t="shared" si="66"/>
        <v>0</v>
      </c>
      <c r="Y112" s="21">
        <f t="shared" si="76"/>
        <v>0</v>
      </c>
      <c r="AA112" s="20"/>
      <c r="AB112" s="18"/>
      <c r="AC112" s="18">
        <f t="shared" si="67"/>
        <v>0</v>
      </c>
      <c r="AD112" s="18">
        <f t="shared" si="68"/>
        <v>0</v>
      </c>
      <c r="AE112" s="21">
        <f t="shared" si="77"/>
        <v>0</v>
      </c>
      <c r="AG112" s="20"/>
      <c r="AH112" s="18"/>
      <c r="AI112" s="18">
        <f t="shared" si="69"/>
        <v>0</v>
      </c>
      <c r="AJ112" s="18">
        <f t="shared" si="70"/>
        <v>0</v>
      </c>
      <c r="AK112" s="21">
        <f t="shared" si="78"/>
        <v>0</v>
      </c>
      <c r="AM112" s="20">
        <f t="shared" si="71"/>
        <v>0</v>
      </c>
      <c r="AN112" s="18">
        <f t="shared" si="71"/>
        <v>0</v>
      </c>
      <c r="AO112" s="18">
        <f t="shared" si="71"/>
        <v>0</v>
      </c>
      <c r="AP112" s="18">
        <f t="shared" si="72"/>
        <v>0</v>
      </c>
      <c r="AQ112" s="21">
        <f t="shared" si="73"/>
        <v>0</v>
      </c>
    </row>
    <row r="113" spans="2:43" ht="13.2" customHeight="1" x14ac:dyDescent="0.25">
      <c r="B113" s="39" t="s">
        <v>29</v>
      </c>
      <c r="C113" s="39" t="s">
        <v>29</v>
      </c>
      <c r="D113" s="39" t="s">
        <v>29</v>
      </c>
      <c r="E113" s="39" t="s">
        <v>29</v>
      </c>
      <c r="F113" s="39" t="s">
        <v>29</v>
      </c>
      <c r="G113" s="39" t="s">
        <v>29</v>
      </c>
      <c r="H113" s="39" t="s">
        <v>29</v>
      </c>
      <c r="I113" s="39" t="s">
        <v>29</v>
      </c>
      <c r="J113" s="24"/>
      <c r="K113" s="22"/>
      <c r="L113" s="45">
        <v>0</v>
      </c>
      <c r="M113" s="22">
        <f t="shared" si="64"/>
        <v>0</v>
      </c>
      <c r="N113" s="23" t="str">
        <f t="shared" si="74"/>
        <v>END</v>
      </c>
      <c r="P113" s="101" t="str">
        <f t="shared" si="80"/>
        <v>END</v>
      </c>
      <c r="Q113" s="71">
        <v>0</v>
      </c>
      <c r="R113" s="66" t="s">
        <v>80</v>
      </c>
      <c r="S113" s="58" t="str">
        <f t="shared" si="75"/>
        <v>END</v>
      </c>
      <c r="U113" s="24"/>
      <c r="V113" s="22"/>
      <c r="W113" s="22">
        <f t="shared" si="65"/>
        <v>0</v>
      </c>
      <c r="X113" s="22">
        <f t="shared" si="66"/>
        <v>0</v>
      </c>
      <c r="Y113" s="25">
        <f t="shared" si="76"/>
        <v>0</v>
      </c>
      <c r="AA113" s="24"/>
      <c r="AB113" s="22"/>
      <c r="AC113" s="22">
        <f t="shared" si="67"/>
        <v>0</v>
      </c>
      <c r="AD113" s="22">
        <f t="shared" si="68"/>
        <v>0</v>
      </c>
      <c r="AE113" s="25">
        <f t="shared" si="77"/>
        <v>0</v>
      </c>
      <c r="AG113" s="24"/>
      <c r="AH113" s="22"/>
      <c r="AI113" s="22">
        <f t="shared" si="69"/>
        <v>0</v>
      </c>
      <c r="AJ113" s="22">
        <f t="shared" si="70"/>
        <v>0</v>
      </c>
      <c r="AK113" s="25">
        <f t="shared" si="78"/>
        <v>0</v>
      </c>
      <c r="AM113" s="24">
        <f t="shared" si="71"/>
        <v>0</v>
      </c>
      <c r="AN113" s="22">
        <f t="shared" si="71"/>
        <v>0</v>
      </c>
      <c r="AO113" s="22">
        <f t="shared" si="71"/>
        <v>0</v>
      </c>
      <c r="AP113" s="22">
        <f t="shared" si="72"/>
        <v>0</v>
      </c>
      <c r="AQ113" s="25">
        <f t="shared" si="73"/>
        <v>0</v>
      </c>
    </row>
    <row r="114" spans="2:43" ht="13.2" customHeight="1" thickBot="1" x14ac:dyDescent="0.3">
      <c r="I114" s="26" t="s">
        <v>99</v>
      </c>
      <c r="J114" s="27">
        <f>SUM(J104:J113)</f>
        <v>0</v>
      </c>
      <c r="K114" s="28">
        <f>SUM(K104:K113)</f>
        <v>0</v>
      </c>
      <c r="L114" s="28">
        <f>SUM(L104:L113)</f>
        <v>0</v>
      </c>
      <c r="M114" s="29">
        <f>SUM(M104:M113)</f>
        <v>0</v>
      </c>
      <c r="N114" s="2"/>
      <c r="P114" s="111"/>
      <c r="Q114" s="2"/>
      <c r="R114" s="2"/>
      <c r="S114" s="2"/>
      <c r="U114" s="68">
        <f>SUM(U104:U113)</f>
        <v>0</v>
      </c>
      <c r="V114" s="69">
        <f>SUM(V104:V113)</f>
        <v>0</v>
      </c>
      <c r="W114" s="69">
        <f>SUM(W104:W113)</f>
        <v>0</v>
      </c>
      <c r="X114" s="69">
        <f>SUM(X104:X113)</f>
        <v>0</v>
      </c>
      <c r="Y114" s="67">
        <f>SUM(Y104:Y113)</f>
        <v>0</v>
      </c>
      <c r="AA114" s="68">
        <f>SUM(AA104:AA113)</f>
        <v>0</v>
      </c>
      <c r="AB114" s="69">
        <f>SUM(AB104:AB113)</f>
        <v>0</v>
      </c>
      <c r="AC114" s="69">
        <f>SUM(AC104:AC113)</f>
        <v>0</v>
      </c>
      <c r="AD114" s="69">
        <f>SUM(AD104:AD113)</f>
        <v>0</v>
      </c>
      <c r="AE114" s="67">
        <f>SUM(AE104:AE113)</f>
        <v>0</v>
      </c>
      <c r="AG114" s="68">
        <f>SUM(AG104:AG113)</f>
        <v>0</v>
      </c>
      <c r="AH114" s="69">
        <f>SUM(AH104:AH113)</f>
        <v>0</v>
      </c>
      <c r="AI114" s="69">
        <f>SUM(AI104:AI113)</f>
        <v>0</v>
      </c>
      <c r="AJ114" s="69">
        <f>SUM(AJ104:AJ113)</f>
        <v>0</v>
      </c>
      <c r="AK114" s="67">
        <f>SUM(AK104:AK113)</f>
        <v>0</v>
      </c>
      <c r="AM114" s="27">
        <f>SUM(AM104:AM113)</f>
        <v>0</v>
      </c>
      <c r="AN114" s="28">
        <f>SUM(AN104:AN113)</f>
        <v>0</v>
      </c>
      <c r="AO114" s="28">
        <f>SUM(AO104:AO113)</f>
        <v>0</v>
      </c>
      <c r="AP114" s="28">
        <f>SUM(AP104:AP113)</f>
        <v>0</v>
      </c>
      <c r="AQ114" s="29">
        <f>SUM(AQ104:AQ113)</f>
        <v>0</v>
      </c>
    </row>
    <row r="115" spans="2:43" ht="13.2" customHeight="1" thickTop="1" thickBot="1" x14ac:dyDescent="0.3">
      <c r="F115" s="10"/>
      <c r="G115" s="10"/>
      <c r="H115" s="10"/>
      <c r="P115" s="102"/>
      <c r="Q115" s="30"/>
      <c r="R115" s="30"/>
      <c r="S115" s="30"/>
    </row>
    <row r="116" spans="2:43" ht="13.2" customHeight="1" thickBot="1" x14ac:dyDescent="0.3">
      <c r="B116" s="157" t="s">
        <v>118</v>
      </c>
      <c r="C116" s="158"/>
      <c r="D116" s="158"/>
      <c r="E116" s="158"/>
      <c r="F116" s="158"/>
      <c r="G116" s="158"/>
      <c r="H116" s="158"/>
      <c r="I116" s="159"/>
      <c r="P116" s="102"/>
      <c r="Q116" s="30"/>
      <c r="R116" s="30"/>
      <c r="S116" s="30"/>
    </row>
    <row r="117" spans="2:43" ht="13.2" customHeight="1" x14ac:dyDescent="0.25">
      <c r="B117" s="39" t="s">
        <v>29</v>
      </c>
      <c r="C117" s="39" t="s">
        <v>29</v>
      </c>
      <c r="D117" s="39" t="s">
        <v>29</v>
      </c>
      <c r="E117" s="39" t="s">
        <v>29</v>
      </c>
      <c r="F117" s="39" t="s">
        <v>29</v>
      </c>
      <c r="G117" s="39" t="s">
        <v>29</v>
      </c>
      <c r="H117" s="39" t="s">
        <v>29</v>
      </c>
      <c r="I117" s="39" t="s">
        <v>29</v>
      </c>
      <c r="J117" s="16"/>
      <c r="K117" s="41">
        <v>0</v>
      </c>
      <c r="L117" s="41">
        <v>0</v>
      </c>
      <c r="M117" s="14">
        <f t="shared" ref="M117:M122" si="81">+J117+L117</f>
        <v>0</v>
      </c>
      <c r="N117" s="15" t="str">
        <f t="shared" ref="N117:N122" si="82">IF(L117&gt;0,"NEGATIVE PROV PLEASE",IF(K117&lt;0,"POSITIVE ADV or VAR PLEASE",IF(J117&gt;0,"UNDRAWN FAC CARRY &gt; 0?",IF(AND(K117&gt;0,L117=0),"VAR + NO PROV?",IF(AND(K117=0,L117&lt;0),"NO VAR but PROV?",IF(-L117&gt;0,IF((-L117/K117)&gt;100%,"PROV &gt; VAR?","END"),"END"))))))</f>
        <v>END</v>
      </c>
      <c r="P117" s="99" t="str">
        <f t="shared" ref="P117:P122" si="83">IF(AND(L117&lt;0,H117="Select",N117="END"),"Select Stage",IF(H117="Select","END","LECL"))</f>
        <v>END</v>
      </c>
      <c r="Q117" s="65" t="s">
        <v>80</v>
      </c>
      <c r="R117" s="65" t="str">
        <f t="shared" ref="R117:R122" si="84">IF(AND(K117=0,L117=0),"END",IF(OR(N117=N$131,N117=N$132,N117=N$133,N117=N$134,N117=N$135,N117=N$136,N117=N$137,N117=N$138),"RESOLVE FLAG",IF(AND(K117&gt;0,L117&lt;0),(-L117/K117),0)))</f>
        <v>END</v>
      </c>
      <c r="S117" s="56" t="s">
        <v>80</v>
      </c>
      <c r="U117" s="16"/>
      <c r="V117" s="14">
        <f t="shared" ref="V117:V122" si="85">IF($H117=$H$132,$K117,0)</f>
        <v>0</v>
      </c>
      <c r="W117" s="14">
        <f t="shared" ref="W117:W122" si="86">IF($H117=$H$132,$L117,0)</f>
        <v>0</v>
      </c>
      <c r="X117" s="14">
        <f t="shared" ref="X117:X122" si="87">+U117+W117</f>
        <v>0</v>
      </c>
      <c r="Y117" s="17">
        <v>0</v>
      </c>
      <c r="AA117" s="16"/>
      <c r="AB117" s="14">
        <f t="shared" ref="AB117:AB122" si="88">IF($H117=$H$133,$K117,0)</f>
        <v>0</v>
      </c>
      <c r="AC117" s="14">
        <f t="shared" ref="AC117:AC122" si="89">IF($H117=$H$133,$L117,0)</f>
        <v>0</v>
      </c>
      <c r="AD117" s="14">
        <f t="shared" ref="AD117:AD122" si="90">+AA117+AC117</f>
        <v>0</v>
      </c>
      <c r="AE117" s="17">
        <v>0</v>
      </c>
      <c r="AG117" s="16"/>
      <c r="AH117" s="14">
        <f t="shared" ref="AH117:AH122" si="91">IF($H117=$H$134,$K117,0)</f>
        <v>0</v>
      </c>
      <c r="AI117" s="14">
        <f t="shared" ref="AI117:AI122" si="92">IF($H117=$H$134,$L117,0)</f>
        <v>0</v>
      </c>
      <c r="AJ117" s="14">
        <f t="shared" ref="AJ117:AJ122" si="93">+AG117+AI117</f>
        <v>0</v>
      </c>
      <c r="AK117" s="17">
        <v>0</v>
      </c>
      <c r="AM117" s="16">
        <f t="shared" ref="AM117:AO122" si="94">+U117+AA117+AG117</f>
        <v>0</v>
      </c>
      <c r="AN117" s="14">
        <f t="shared" si="94"/>
        <v>0</v>
      </c>
      <c r="AO117" s="14">
        <f t="shared" si="94"/>
        <v>0</v>
      </c>
      <c r="AP117" s="14">
        <f t="shared" ref="AP117:AP122" si="95">+AM117+AO117</f>
        <v>0</v>
      </c>
      <c r="AQ117" s="17">
        <f t="shared" ref="AQ117:AQ122" si="96">+Y117+AE117+AK117</f>
        <v>0</v>
      </c>
    </row>
    <row r="118" spans="2:43" ht="13.2" customHeight="1" x14ac:dyDescent="0.25">
      <c r="B118" s="39" t="s">
        <v>29</v>
      </c>
      <c r="C118" s="39" t="s">
        <v>29</v>
      </c>
      <c r="D118" s="39" t="s">
        <v>29</v>
      </c>
      <c r="E118" s="39" t="s">
        <v>29</v>
      </c>
      <c r="F118" s="39" t="s">
        <v>29</v>
      </c>
      <c r="G118" s="39" t="s">
        <v>29</v>
      </c>
      <c r="H118" s="39" t="s">
        <v>29</v>
      </c>
      <c r="I118" s="39" t="s">
        <v>29</v>
      </c>
      <c r="J118" s="20"/>
      <c r="K118" s="43">
        <v>0</v>
      </c>
      <c r="L118" s="43">
        <v>0</v>
      </c>
      <c r="M118" s="18">
        <f t="shared" si="81"/>
        <v>0</v>
      </c>
      <c r="N118" s="19" t="str">
        <f t="shared" si="82"/>
        <v>END</v>
      </c>
      <c r="P118" s="100" t="str">
        <f t="shared" si="83"/>
        <v>END</v>
      </c>
      <c r="Q118" s="63" t="s">
        <v>80</v>
      </c>
      <c r="R118" s="63" t="str">
        <f t="shared" si="84"/>
        <v>END</v>
      </c>
      <c r="S118" s="57" t="s">
        <v>80</v>
      </c>
      <c r="U118" s="20"/>
      <c r="V118" s="18">
        <f t="shared" si="85"/>
        <v>0</v>
      </c>
      <c r="W118" s="18">
        <f t="shared" si="86"/>
        <v>0</v>
      </c>
      <c r="X118" s="18">
        <f t="shared" si="87"/>
        <v>0</v>
      </c>
      <c r="Y118" s="21">
        <v>0</v>
      </c>
      <c r="AA118" s="20"/>
      <c r="AB118" s="18">
        <f t="shared" si="88"/>
        <v>0</v>
      </c>
      <c r="AC118" s="18">
        <f t="shared" si="89"/>
        <v>0</v>
      </c>
      <c r="AD118" s="18">
        <f t="shared" si="90"/>
        <v>0</v>
      </c>
      <c r="AE118" s="21">
        <v>0</v>
      </c>
      <c r="AG118" s="20"/>
      <c r="AH118" s="18">
        <f t="shared" si="91"/>
        <v>0</v>
      </c>
      <c r="AI118" s="18">
        <f t="shared" si="92"/>
        <v>0</v>
      </c>
      <c r="AJ118" s="18">
        <f t="shared" si="93"/>
        <v>0</v>
      </c>
      <c r="AK118" s="21">
        <v>0</v>
      </c>
      <c r="AM118" s="20">
        <f t="shared" si="94"/>
        <v>0</v>
      </c>
      <c r="AN118" s="18">
        <f t="shared" si="94"/>
        <v>0</v>
      </c>
      <c r="AO118" s="18">
        <f t="shared" si="94"/>
        <v>0</v>
      </c>
      <c r="AP118" s="18">
        <f t="shared" si="95"/>
        <v>0</v>
      </c>
      <c r="AQ118" s="21">
        <f t="shared" si="96"/>
        <v>0</v>
      </c>
    </row>
    <row r="119" spans="2:43" ht="13.2" customHeight="1" x14ac:dyDescent="0.25">
      <c r="B119" s="39" t="s">
        <v>29</v>
      </c>
      <c r="C119" s="39" t="s">
        <v>29</v>
      </c>
      <c r="D119" s="39" t="s">
        <v>29</v>
      </c>
      <c r="E119" s="39" t="s">
        <v>29</v>
      </c>
      <c r="F119" s="39" t="s">
        <v>29</v>
      </c>
      <c r="G119" s="39" t="s">
        <v>29</v>
      </c>
      <c r="H119" s="39" t="s">
        <v>29</v>
      </c>
      <c r="I119" s="39" t="s">
        <v>29</v>
      </c>
      <c r="J119" s="20"/>
      <c r="K119" s="43">
        <v>0</v>
      </c>
      <c r="L119" s="43">
        <v>0</v>
      </c>
      <c r="M119" s="18">
        <f>+J119+L119</f>
        <v>0</v>
      </c>
      <c r="N119" s="19" t="str">
        <f t="shared" si="82"/>
        <v>END</v>
      </c>
      <c r="P119" s="100" t="str">
        <f t="shared" si="83"/>
        <v>END</v>
      </c>
      <c r="Q119" s="63" t="s">
        <v>80</v>
      </c>
      <c r="R119" s="63" t="str">
        <f t="shared" si="84"/>
        <v>END</v>
      </c>
      <c r="S119" s="57" t="s">
        <v>80</v>
      </c>
      <c r="U119" s="20"/>
      <c r="V119" s="18">
        <f t="shared" si="85"/>
        <v>0</v>
      </c>
      <c r="W119" s="18">
        <f t="shared" si="86"/>
        <v>0</v>
      </c>
      <c r="X119" s="18">
        <f t="shared" si="87"/>
        <v>0</v>
      </c>
      <c r="Y119" s="21">
        <v>0</v>
      </c>
      <c r="AA119" s="20"/>
      <c r="AB119" s="18">
        <f t="shared" si="88"/>
        <v>0</v>
      </c>
      <c r="AC119" s="18">
        <f t="shared" si="89"/>
        <v>0</v>
      </c>
      <c r="AD119" s="18">
        <f t="shared" si="90"/>
        <v>0</v>
      </c>
      <c r="AE119" s="21">
        <v>0</v>
      </c>
      <c r="AG119" s="20"/>
      <c r="AH119" s="18">
        <f t="shared" si="91"/>
        <v>0</v>
      </c>
      <c r="AI119" s="18">
        <f t="shared" si="92"/>
        <v>0</v>
      </c>
      <c r="AJ119" s="18">
        <f t="shared" si="93"/>
        <v>0</v>
      </c>
      <c r="AK119" s="21">
        <v>0</v>
      </c>
      <c r="AM119" s="20">
        <f t="shared" si="94"/>
        <v>0</v>
      </c>
      <c r="AN119" s="18">
        <f t="shared" si="94"/>
        <v>0</v>
      </c>
      <c r="AO119" s="18">
        <f t="shared" si="94"/>
        <v>0</v>
      </c>
      <c r="AP119" s="18">
        <f t="shared" si="95"/>
        <v>0</v>
      </c>
      <c r="AQ119" s="21">
        <f t="shared" si="96"/>
        <v>0</v>
      </c>
    </row>
    <row r="120" spans="2:43" ht="13.2" customHeight="1" x14ac:dyDescent="0.25">
      <c r="B120" s="39" t="s">
        <v>29</v>
      </c>
      <c r="C120" s="39" t="s">
        <v>29</v>
      </c>
      <c r="D120" s="39" t="s">
        <v>29</v>
      </c>
      <c r="E120" s="39" t="s">
        <v>29</v>
      </c>
      <c r="F120" s="39" t="s">
        <v>29</v>
      </c>
      <c r="G120" s="39" t="s">
        <v>29</v>
      </c>
      <c r="H120" s="39" t="s">
        <v>29</v>
      </c>
      <c r="I120" s="39" t="s">
        <v>29</v>
      </c>
      <c r="J120" s="20"/>
      <c r="K120" s="43">
        <v>0</v>
      </c>
      <c r="L120" s="43">
        <v>0</v>
      </c>
      <c r="M120" s="18">
        <f>+J120+L120</f>
        <v>0</v>
      </c>
      <c r="N120" s="19" t="str">
        <f t="shared" si="82"/>
        <v>END</v>
      </c>
      <c r="P120" s="100" t="str">
        <f t="shared" si="83"/>
        <v>END</v>
      </c>
      <c r="Q120" s="63" t="s">
        <v>80</v>
      </c>
      <c r="R120" s="63" t="str">
        <f t="shared" si="84"/>
        <v>END</v>
      </c>
      <c r="S120" s="57" t="s">
        <v>80</v>
      </c>
      <c r="U120" s="20"/>
      <c r="V120" s="18">
        <f t="shared" si="85"/>
        <v>0</v>
      </c>
      <c r="W120" s="18">
        <f t="shared" si="86"/>
        <v>0</v>
      </c>
      <c r="X120" s="18">
        <f t="shared" si="87"/>
        <v>0</v>
      </c>
      <c r="Y120" s="21">
        <v>0</v>
      </c>
      <c r="AA120" s="20"/>
      <c r="AB120" s="18">
        <f t="shared" si="88"/>
        <v>0</v>
      </c>
      <c r="AC120" s="18">
        <f t="shared" si="89"/>
        <v>0</v>
      </c>
      <c r="AD120" s="18">
        <f t="shared" si="90"/>
        <v>0</v>
      </c>
      <c r="AE120" s="21">
        <v>0</v>
      </c>
      <c r="AG120" s="20"/>
      <c r="AH120" s="18">
        <f t="shared" si="91"/>
        <v>0</v>
      </c>
      <c r="AI120" s="18">
        <f t="shared" si="92"/>
        <v>0</v>
      </c>
      <c r="AJ120" s="18">
        <f t="shared" si="93"/>
        <v>0</v>
      </c>
      <c r="AK120" s="21">
        <v>0</v>
      </c>
      <c r="AM120" s="20">
        <f t="shared" si="94"/>
        <v>0</v>
      </c>
      <c r="AN120" s="18">
        <f t="shared" si="94"/>
        <v>0</v>
      </c>
      <c r="AO120" s="18">
        <f t="shared" si="94"/>
        <v>0</v>
      </c>
      <c r="AP120" s="18">
        <f t="shared" si="95"/>
        <v>0</v>
      </c>
      <c r="AQ120" s="21">
        <f t="shared" si="96"/>
        <v>0</v>
      </c>
    </row>
    <row r="121" spans="2:43" ht="13.2" customHeight="1" x14ac:dyDescent="0.25">
      <c r="B121" s="39" t="s">
        <v>29</v>
      </c>
      <c r="C121" s="39" t="s">
        <v>29</v>
      </c>
      <c r="D121" s="39" t="s">
        <v>29</v>
      </c>
      <c r="E121" s="39" t="s">
        <v>29</v>
      </c>
      <c r="F121" s="39" t="s">
        <v>29</v>
      </c>
      <c r="G121" s="39" t="s">
        <v>29</v>
      </c>
      <c r="H121" s="39" t="s">
        <v>29</v>
      </c>
      <c r="I121" s="39" t="s">
        <v>29</v>
      </c>
      <c r="J121" s="20"/>
      <c r="K121" s="43">
        <v>0</v>
      </c>
      <c r="L121" s="43">
        <v>0</v>
      </c>
      <c r="M121" s="18">
        <f t="shared" si="81"/>
        <v>0</v>
      </c>
      <c r="N121" s="19" t="str">
        <f t="shared" si="82"/>
        <v>END</v>
      </c>
      <c r="P121" s="100" t="str">
        <f t="shared" si="83"/>
        <v>END</v>
      </c>
      <c r="Q121" s="63" t="s">
        <v>80</v>
      </c>
      <c r="R121" s="63" t="str">
        <f t="shared" si="84"/>
        <v>END</v>
      </c>
      <c r="S121" s="57" t="s">
        <v>80</v>
      </c>
      <c r="U121" s="20"/>
      <c r="V121" s="18">
        <f t="shared" si="85"/>
        <v>0</v>
      </c>
      <c r="W121" s="18">
        <f t="shared" si="86"/>
        <v>0</v>
      </c>
      <c r="X121" s="18">
        <f t="shared" si="87"/>
        <v>0</v>
      </c>
      <c r="Y121" s="21">
        <v>0</v>
      </c>
      <c r="AA121" s="20"/>
      <c r="AB121" s="18">
        <f t="shared" si="88"/>
        <v>0</v>
      </c>
      <c r="AC121" s="18">
        <f t="shared" si="89"/>
        <v>0</v>
      </c>
      <c r="AD121" s="18">
        <f t="shared" si="90"/>
        <v>0</v>
      </c>
      <c r="AE121" s="21">
        <v>0</v>
      </c>
      <c r="AG121" s="20"/>
      <c r="AH121" s="18">
        <f t="shared" si="91"/>
        <v>0</v>
      </c>
      <c r="AI121" s="18">
        <f t="shared" si="92"/>
        <v>0</v>
      </c>
      <c r="AJ121" s="18">
        <f t="shared" si="93"/>
        <v>0</v>
      </c>
      <c r="AK121" s="21">
        <v>0</v>
      </c>
      <c r="AM121" s="20">
        <f t="shared" si="94"/>
        <v>0</v>
      </c>
      <c r="AN121" s="18">
        <f t="shared" si="94"/>
        <v>0</v>
      </c>
      <c r="AO121" s="18">
        <f t="shared" si="94"/>
        <v>0</v>
      </c>
      <c r="AP121" s="18">
        <f t="shared" si="95"/>
        <v>0</v>
      </c>
      <c r="AQ121" s="21">
        <f t="shared" si="96"/>
        <v>0</v>
      </c>
    </row>
    <row r="122" spans="2:43" ht="13.2" customHeight="1" x14ac:dyDescent="0.25">
      <c r="B122" s="39" t="s">
        <v>29</v>
      </c>
      <c r="C122" s="39" t="s">
        <v>29</v>
      </c>
      <c r="D122" s="39" t="s">
        <v>29</v>
      </c>
      <c r="E122" s="39" t="s">
        <v>29</v>
      </c>
      <c r="F122" s="39" t="s">
        <v>29</v>
      </c>
      <c r="G122" s="39" t="s">
        <v>29</v>
      </c>
      <c r="H122" s="39" t="s">
        <v>29</v>
      </c>
      <c r="I122" s="39" t="s">
        <v>29</v>
      </c>
      <c r="J122" s="24"/>
      <c r="K122" s="43">
        <v>0</v>
      </c>
      <c r="L122" s="43">
        <v>0</v>
      </c>
      <c r="M122" s="22">
        <f t="shared" si="81"/>
        <v>0</v>
      </c>
      <c r="N122" s="23" t="str">
        <f t="shared" si="82"/>
        <v>END</v>
      </c>
      <c r="P122" s="101" t="str">
        <f t="shared" si="83"/>
        <v>END</v>
      </c>
      <c r="Q122" s="66" t="s">
        <v>80</v>
      </c>
      <c r="R122" s="66" t="str">
        <f t="shared" si="84"/>
        <v>END</v>
      </c>
      <c r="S122" s="58" t="s">
        <v>80</v>
      </c>
      <c r="U122" s="24"/>
      <c r="V122" s="22">
        <f t="shared" si="85"/>
        <v>0</v>
      </c>
      <c r="W122" s="22">
        <f t="shared" si="86"/>
        <v>0</v>
      </c>
      <c r="X122" s="22">
        <f t="shared" si="87"/>
        <v>0</v>
      </c>
      <c r="Y122" s="25">
        <v>0</v>
      </c>
      <c r="AA122" s="24"/>
      <c r="AB122" s="22">
        <f t="shared" si="88"/>
        <v>0</v>
      </c>
      <c r="AC122" s="22">
        <f t="shared" si="89"/>
        <v>0</v>
      </c>
      <c r="AD122" s="22">
        <f t="shared" si="90"/>
        <v>0</v>
      </c>
      <c r="AE122" s="25">
        <v>0</v>
      </c>
      <c r="AG122" s="24"/>
      <c r="AH122" s="22">
        <f t="shared" si="91"/>
        <v>0</v>
      </c>
      <c r="AI122" s="22">
        <f t="shared" si="92"/>
        <v>0</v>
      </c>
      <c r="AJ122" s="22">
        <f t="shared" si="93"/>
        <v>0</v>
      </c>
      <c r="AK122" s="25">
        <v>0</v>
      </c>
      <c r="AM122" s="24">
        <f t="shared" si="94"/>
        <v>0</v>
      </c>
      <c r="AN122" s="22">
        <f t="shared" si="94"/>
        <v>0</v>
      </c>
      <c r="AO122" s="22">
        <f t="shared" si="94"/>
        <v>0</v>
      </c>
      <c r="AP122" s="22">
        <f t="shared" si="95"/>
        <v>0</v>
      </c>
      <c r="AQ122" s="25">
        <f t="shared" si="96"/>
        <v>0</v>
      </c>
    </row>
    <row r="123" spans="2:43" ht="13.2" customHeight="1" thickBot="1" x14ac:dyDescent="0.3">
      <c r="I123" s="26" t="s">
        <v>22</v>
      </c>
      <c r="J123" s="27">
        <f>SUM(J117:J122)</f>
        <v>0</v>
      </c>
      <c r="K123" s="28">
        <f>SUM(K117:K122)</f>
        <v>0</v>
      </c>
      <c r="L123" s="28">
        <f>SUM(L117:L122)</f>
        <v>0</v>
      </c>
      <c r="M123" s="29">
        <f>SUM(M117:M122)</f>
        <v>0</v>
      </c>
      <c r="N123" s="2"/>
      <c r="P123" s="111"/>
      <c r="Q123" s="2"/>
      <c r="R123" s="59" t="str">
        <f>IF(AND(K123=0,L123=0),"END",IF(AND(K123&gt;0,L123&lt;0),(-L123/K123),0))</f>
        <v>END</v>
      </c>
      <c r="S123" s="2"/>
      <c r="U123" s="68">
        <f>SUM(U117:U122)</f>
        <v>0</v>
      </c>
      <c r="V123" s="69">
        <f>SUM(V117:V122)</f>
        <v>0</v>
      </c>
      <c r="W123" s="69">
        <f>SUM(W117:W122)</f>
        <v>0</v>
      </c>
      <c r="X123" s="69">
        <f>SUM(X117:X122)</f>
        <v>0</v>
      </c>
      <c r="Y123" s="67">
        <f>SUM(Y117:Y122)</f>
        <v>0</v>
      </c>
      <c r="AA123" s="68">
        <f>SUM(AA117:AA122)</f>
        <v>0</v>
      </c>
      <c r="AB123" s="69">
        <f>SUM(AB117:AB122)</f>
        <v>0</v>
      </c>
      <c r="AC123" s="69">
        <f>SUM(AC117:AC122)</f>
        <v>0</v>
      </c>
      <c r="AD123" s="69">
        <f>SUM(AD117:AD122)</f>
        <v>0</v>
      </c>
      <c r="AE123" s="67">
        <f>SUM(AE117:AE122)</f>
        <v>0</v>
      </c>
      <c r="AG123" s="68">
        <f>SUM(AG117:AG122)</f>
        <v>0</v>
      </c>
      <c r="AH123" s="69">
        <f>SUM(AH117:AH122)</f>
        <v>0</v>
      </c>
      <c r="AI123" s="69">
        <f>SUM(AI117:AI122)</f>
        <v>0</v>
      </c>
      <c r="AJ123" s="69">
        <f>SUM(AJ117:AJ122)</f>
        <v>0</v>
      </c>
      <c r="AK123" s="67">
        <f>SUM(AK117:AK122)</f>
        <v>0</v>
      </c>
      <c r="AM123" s="27">
        <f>SUM(AM117:AM122)</f>
        <v>0</v>
      </c>
      <c r="AN123" s="28">
        <f>SUM(AN117:AN122)</f>
        <v>0</v>
      </c>
      <c r="AO123" s="28">
        <f>SUM(AO117:AO122)</f>
        <v>0</v>
      </c>
      <c r="AP123" s="28">
        <f>SUM(AP117:AP122)</f>
        <v>0</v>
      </c>
      <c r="AQ123" s="29">
        <f>SUM(AQ117:AQ122)</f>
        <v>0</v>
      </c>
    </row>
    <row r="124" spans="2:43" ht="13.2" customHeight="1" thickTop="1" x14ac:dyDescent="0.25">
      <c r="P124" s="102"/>
      <c r="Q124" s="30"/>
      <c r="R124" s="30"/>
      <c r="S124" s="30"/>
    </row>
    <row r="125" spans="2:43" ht="13.2" customHeight="1" x14ac:dyDescent="0.25">
      <c r="I125" s="31" t="s">
        <v>90</v>
      </c>
      <c r="J125" s="16">
        <f>+J88+J101+J114</f>
        <v>0</v>
      </c>
      <c r="K125" s="14">
        <f>+K88+K101+K114</f>
        <v>0</v>
      </c>
      <c r="L125" s="14">
        <f>+L88+L101+L114</f>
        <v>0</v>
      </c>
      <c r="M125" s="17">
        <f>+M88+M101+M114</f>
        <v>0</v>
      </c>
      <c r="R125" s="15">
        <f>IF(AND(K125&gt;0,L125&lt;0),(-L125/K125),0)</f>
        <v>0</v>
      </c>
      <c r="S125" s="30"/>
      <c r="U125" s="16">
        <f>+U88+U101+U114</f>
        <v>0</v>
      </c>
      <c r="V125" s="14">
        <f>+V88+V101+V114</f>
        <v>0</v>
      </c>
      <c r="W125" s="14">
        <f>+W88+W101+W114</f>
        <v>0</v>
      </c>
      <c r="X125" s="14">
        <f>+X88+X101+X114</f>
        <v>0</v>
      </c>
      <c r="Y125" s="17">
        <f>+Y88+Y101+Y114</f>
        <v>0</v>
      </c>
      <c r="AA125" s="16">
        <f>+AA88+AA101+AA114</f>
        <v>0</v>
      </c>
      <c r="AB125" s="14">
        <f>+AB88+AB101+AB114</f>
        <v>0</v>
      </c>
      <c r="AC125" s="14">
        <f>+AC88+AC101+AC114</f>
        <v>0</v>
      </c>
      <c r="AD125" s="14">
        <f>+AD88+AD101+AD114</f>
        <v>0</v>
      </c>
      <c r="AE125" s="17">
        <f>+AE88+AE101+AE114</f>
        <v>0</v>
      </c>
      <c r="AG125" s="16">
        <f>+AG88+AG101+AG114</f>
        <v>0</v>
      </c>
      <c r="AH125" s="14">
        <f>+AH88+AH101+AH114</f>
        <v>0</v>
      </c>
      <c r="AI125" s="14">
        <f>+AI88+AI101+AI114</f>
        <v>0</v>
      </c>
      <c r="AJ125" s="14">
        <f>+AJ88+AJ101+AJ114</f>
        <v>0</v>
      </c>
      <c r="AK125" s="17">
        <f>+AK88+AK101+AK114</f>
        <v>0</v>
      </c>
      <c r="AM125" s="16">
        <f>+AM88+AM101+AM114</f>
        <v>0</v>
      </c>
      <c r="AN125" s="14">
        <f>+AN88+AN101+AN114</f>
        <v>0</v>
      </c>
      <c r="AO125" s="14">
        <f>+AO88+AO101+AO114</f>
        <v>0</v>
      </c>
      <c r="AP125" s="14">
        <f>+AP88+AP101+AP114</f>
        <v>0</v>
      </c>
      <c r="AQ125" s="17">
        <f>+AQ88+AQ101+AQ114</f>
        <v>0</v>
      </c>
    </row>
    <row r="126" spans="2:43" ht="13.2" customHeight="1" x14ac:dyDescent="0.25">
      <c r="I126" s="31" t="s">
        <v>6</v>
      </c>
      <c r="J126" s="24">
        <f>+J123</f>
        <v>0</v>
      </c>
      <c r="K126" s="22">
        <f>+K123</f>
        <v>0</v>
      </c>
      <c r="L126" s="22">
        <f>+L123</f>
        <v>0</v>
      </c>
      <c r="M126" s="25">
        <f>+M123</f>
        <v>0</v>
      </c>
      <c r="R126" s="23">
        <f>IF(AND(K126&gt;0,L126&lt;0),(-L126/K126),0)</f>
        <v>0</v>
      </c>
      <c r="S126" s="30"/>
      <c r="U126" s="24">
        <f>+U123</f>
        <v>0</v>
      </c>
      <c r="V126" s="22">
        <f>+V123</f>
        <v>0</v>
      </c>
      <c r="W126" s="22">
        <f>+W123</f>
        <v>0</v>
      </c>
      <c r="X126" s="22">
        <f>+X123</f>
        <v>0</v>
      </c>
      <c r="Y126" s="25">
        <f>+Y123</f>
        <v>0</v>
      </c>
      <c r="AA126" s="24">
        <f>+AA123</f>
        <v>0</v>
      </c>
      <c r="AB126" s="22">
        <f>+AB123</f>
        <v>0</v>
      </c>
      <c r="AC126" s="22">
        <f>+AC123</f>
        <v>0</v>
      </c>
      <c r="AD126" s="22">
        <f>+AD123</f>
        <v>0</v>
      </c>
      <c r="AE126" s="25">
        <f>+AE123</f>
        <v>0</v>
      </c>
      <c r="AG126" s="24">
        <f>+AG123</f>
        <v>0</v>
      </c>
      <c r="AH126" s="22">
        <f>+AH123</f>
        <v>0</v>
      </c>
      <c r="AI126" s="22">
        <f>+AI123</f>
        <v>0</v>
      </c>
      <c r="AJ126" s="22">
        <f>+AJ123</f>
        <v>0</v>
      </c>
      <c r="AK126" s="25">
        <f>+AK123</f>
        <v>0</v>
      </c>
      <c r="AM126" s="24">
        <f>+AM123</f>
        <v>0</v>
      </c>
      <c r="AN126" s="22">
        <f>+AN123</f>
        <v>0</v>
      </c>
      <c r="AO126" s="22">
        <f>+AO123</f>
        <v>0</v>
      </c>
      <c r="AP126" s="22">
        <f>+AP123</f>
        <v>0</v>
      </c>
      <c r="AQ126" s="25">
        <f>+AQ123</f>
        <v>0</v>
      </c>
    </row>
    <row r="127" spans="2:43" s="33" customFormat="1" ht="13.2" customHeight="1" thickBot="1" x14ac:dyDescent="0.3">
      <c r="B127" s="32"/>
      <c r="C127" s="32"/>
      <c r="D127" s="32"/>
      <c r="E127" s="32"/>
      <c r="F127" s="32"/>
      <c r="G127" s="32"/>
      <c r="H127" s="32"/>
      <c r="I127" s="50" t="s">
        <v>7</v>
      </c>
      <c r="J127" s="52">
        <f>SUM(J125:J126)</f>
        <v>0</v>
      </c>
      <c r="K127" s="53">
        <f>SUM(K125:K126)</f>
        <v>0</v>
      </c>
      <c r="L127" s="53">
        <f>SUM(L125:L126)</f>
        <v>0</v>
      </c>
      <c r="M127" s="54">
        <f>SUM(M125:M126)</f>
        <v>0</v>
      </c>
      <c r="N127" s="51"/>
      <c r="P127" s="77"/>
      <c r="Q127" s="12"/>
      <c r="R127" s="60">
        <f>IF(AND(K127&gt;0,L127&lt;0),(-L127/K127),0)</f>
        <v>0</v>
      </c>
      <c r="S127" s="30"/>
      <c r="U127" s="52">
        <f>SUM(U125:U126)</f>
        <v>0</v>
      </c>
      <c r="V127" s="53">
        <f>SUM(V125:V126)</f>
        <v>0</v>
      </c>
      <c r="W127" s="53">
        <f>SUM(W125:W126)</f>
        <v>0</v>
      </c>
      <c r="X127" s="53">
        <f>SUM(X125:X126)</f>
        <v>0</v>
      </c>
      <c r="Y127" s="54">
        <f>SUM(Y125:Y126)</f>
        <v>0</v>
      </c>
      <c r="AA127" s="52">
        <f>SUM(AA125:AA126)</f>
        <v>0</v>
      </c>
      <c r="AB127" s="53">
        <f>SUM(AB125:AB126)</f>
        <v>0</v>
      </c>
      <c r="AC127" s="53">
        <f>SUM(AC125:AC126)</f>
        <v>0</v>
      </c>
      <c r="AD127" s="53">
        <f>SUM(AD125:AD126)</f>
        <v>0</v>
      </c>
      <c r="AE127" s="54">
        <f>SUM(AE125:AE126)</f>
        <v>0</v>
      </c>
      <c r="AG127" s="52">
        <f>SUM(AG125:AG126)</f>
        <v>0</v>
      </c>
      <c r="AH127" s="53">
        <f>SUM(AH125:AH126)</f>
        <v>0</v>
      </c>
      <c r="AI127" s="53">
        <f>SUM(AI125:AI126)</f>
        <v>0</v>
      </c>
      <c r="AJ127" s="53">
        <f>SUM(AJ125:AJ126)</f>
        <v>0</v>
      </c>
      <c r="AK127" s="54">
        <f>SUM(AK125:AK126)</f>
        <v>0</v>
      </c>
      <c r="AM127" s="52">
        <f>SUM(AM125:AM126)</f>
        <v>0</v>
      </c>
      <c r="AN127" s="53">
        <f>SUM(AN125:AN126)</f>
        <v>0</v>
      </c>
      <c r="AO127" s="53">
        <f>SUM(AO125:AO126)</f>
        <v>0</v>
      </c>
      <c r="AP127" s="53">
        <f>SUM(AP125:AP126)</f>
        <v>0</v>
      </c>
      <c r="AQ127" s="54">
        <f>SUM(AQ125:AQ126)</f>
        <v>0</v>
      </c>
    </row>
    <row r="128" spans="2:43" ht="13.2" customHeight="1" thickTop="1" x14ac:dyDescent="0.25">
      <c r="S128" s="30"/>
    </row>
    <row r="129" spans="2:41" ht="13.2" customHeight="1" x14ac:dyDescent="0.25">
      <c r="B129" s="153" t="s">
        <v>10</v>
      </c>
      <c r="C129" s="154"/>
      <c r="D129" s="154"/>
      <c r="E129" s="154"/>
      <c r="F129" s="154"/>
      <c r="G129" s="154"/>
      <c r="H129" s="154"/>
      <c r="I129" s="155"/>
    </row>
    <row r="130" spans="2:41" s="35" customFormat="1" ht="40.049999999999997" customHeight="1" x14ac:dyDescent="0.3">
      <c r="B130" s="34" t="s">
        <v>53</v>
      </c>
      <c r="C130" s="140" t="s">
        <v>181</v>
      </c>
      <c r="D130" s="34" t="s">
        <v>8</v>
      </c>
      <c r="E130" s="34" t="s">
        <v>182</v>
      </c>
      <c r="F130" s="34" t="s">
        <v>26</v>
      </c>
      <c r="G130" s="34" t="s">
        <v>27</v>
      </c>
      <c r="H130" s="34" t="s">
        <v>25</v>
      </c>
      <c r="I130" s="34" t="s">
        <v>52</v>
      </c>
      <c r="J130" s="156" t="s">
        <v>31</v>
      </c>
      <c r="K130" s="156"/>
      <c r="L130" s="156"/>
      <c r="M130" s="156"/>
      <c r="N130" s="156"/>
      <c r="P130" s="36"/>
      <c r="Q130" s="36"/>
      <c r="R130" s="36"/>
      <c r="S130" s="36"/>
    </row>
    <row r="131" spans="2:41" ht="27" customHeight="1" x14ac:dyDescent="0.25">
      <c r="B131" s="37" t="s">
        <v>29</v>
      </c>
      <c r="C131" s="37" t="s">
        <v>29</v>
      </c>
      <c r="D131" s="38" t="s">
        <v>29</v>
      </c>
      <c r="E131" s="38" t="s">
        <v>29</v>
      </c>
      <c r="F131" s="38" t="s">
        <v>29</v>
      </c>
      <c r="G131" s="38" t="s">
        <v>29</v>
      </c>
      <c r="H131" s="38" t="s">
        <v>29</v>
      </c>
      <c r="I131" s="37" t="s">
        <v>29</v>
      </c>
      <c r="J131" s="163" t="s">
        <v>75</v>
      </c>
      <c r="K131" s="164"/>
      <c r="L131" s="164"/>
      <c r="M131" s="165"/>
      <c r="N131" s="15" t="s">
        <v>86</v>
      </c>
      <c r="R131" s="36"/>
      <c r="S131" s="36"/>
      <c r="U131" s="35"/>
      <c r="V131" s="35"/>
      <c r="W131" s="35"/>
      <c r="AA131" s="35"/>
      <c r="AB131" s="35"/>
      <c r="AC131" s="35"/>
      <c r="AG131" s="35"/>
      <c r="AH131" s="35"/>
      <c r="AI131" s="35"/>
      <c r="AM131" s="35"/>
      <c r="AN131" s="35"/>
      <c r="AO131" s="35"/>
    </row>
    <row r="132" spans="2:41" ht="13.2" customHeight="1" x14ac:dyDescent="0.25">
      <c r="B132" s="48" t="s">
        <v>54</v>
      </c>
      <c r="C132" s="46" t="s">
        <v>30</v>
      </c>
      <c r="D132" s="48" t="s">
        <v>18</v>
      </c>
      <c r="E132" s="48" t="s">
        <v>184</v>
      </c>
      <c r="F132" s="48" t="s">
        <v>17</v>
      </c>
      <c r="G132" s="48" t="s">
        <v>13</v>
      </c>
      <c r="H132" s="48" t="s">
        <v>19</v>
      </c>
      <c r="I132" s="48" t="s">
        <v>119</v>
      </c>
      <c r="J132" s="149" t="s">
        <v>87</v>
      </c>
      <c r="K132" s="151"/>
      <c r="L132" s="151"/>
      <c r="M132" s="152"/>
      <c r="N132" s="19" t="s">
        <v>88</v>
      </c>
      <c r="R132" s="36"/>
      <c r="S132" s="36"/>
      <c r="U132" s="35"/>
      <c r="V132" s="35"/>
      <c r="W132" s="35"/>
      <c r="AA132" s="35"/>
      <c r="AB132" s="35"/>
      <c r="AC132" s="35"/>
      <c r="AG132" s="35"/>
      <c r="AH132" s="35"/>
      <c r="AI132" s="35"/>
      <c r="AM132" s="35"/>
      <c r="AN132" s="35"/>
      <c r="AO132" s="35"/>
    </row>
    <row r="133" spans="2:41" ht="13.2" customHeight="1" x14ac:dyDescent="0.25">
      <c r="B133" s="48" t="s">
        <v>55</v>
      </c>
      <c r="C133" s="46" t="s">
        <v>30</v>
      </c>
      <c r="D133" s="48" t="s">
        <v>11</v>
      </c>
      <c r="E133" s="48" t="s">
        <v>185</v>
      </c>
      <c r="F133" s="48" t="s">
        <v>33</v>
      </c>
      <c r="G133" s="48" t="s">
        <v>50</v>
      </c>
      <c r="H133" s="48" t="s">
        <v>20</v>
      </c>
      <c r="I133" s="48" t="s">
        <v>120</v>
      </c>
      <c r="J133" s="149" t="s">
        <v>72</v>
      </c>
      <c r="K133" s="151"/>
      <c r="L133" s="151"/>
      <c r="M133" s="152"/>
      <c r="N133" s="19" t="s">
        <v>73</v>
      </c>
      <c r="R133" s="36"/>
      <c r="S133" s="36"/>
      <c r="U133" s="35"/>
      <c r="V133" s="35"/>
      <c r="W133" s="35"/>
      <c r="AA133" s="35"/>
      <c r="AB133" s="35"/>
      <c r="AC133" s="35"/>
      <c r="AG133" s="35"/>
      <c r="AH133" s="35"/>
      <c r="AI133" s="35"/>
      <c r="AM133" s="35"/>
      <c r="AN133" s="35"/>
      <c r="AO133" s="35"/>
    </row>
    <row r="134" spans="2:41" ht="13.2" customHeight="1" x14ac:dyDescent="0.25">
      <c r="B134" s="48" t="s">
        <v>56</v>
      </c>
      <c r="C134" s="46" t="s">
        <v>30</v>
      </c>
      <c r="D134" s="48" t="s">
        <v>35</v>
      </c>
      <c r="E134" s="48" t="s">
        <v>186</v>
      </c>
      <c r="F134" s="48" t="s">
        <v>34</v>
      </c>
      <c r="G134" s="48" t="s">
        <v>48</v>
      </c>
      <c r="H134" s="48" t="s">
        <v>21</v>
      </c>
      <c r="I134" s="48" t="s">
        <v>121</v>
      </c>
      <c r="J134" s="149" t="s">
        <v>84</v>
      </c>
      <c r="K134" s="150"/>
      <c r="L134" s="150"/>
      <c r="M134" s="150"/>
      <c r="N134" s="19" t="s">
        <v>85</v>
      </c>
      <c r="R134" s="36"/>
      <c r="S134" s="36"/>
      <c r="U134" s="35"/>
      <c r="V134" s="35"/>
      <c r="W134" s="35"/>
      <c r="AA134" s="35"/>
      <c r="AB134" s="35"/>
      <c r="AC134" s="35"/>
      <c r="AG134" s="35"/>
      <c r="AH134" s="35"/>
      <c r="AI134" s="35"/>
      <c r="AM134" s="35"/>
      <c r="AN134" s="35"/>
      <c r="AO134" s="35"/>
    </row>
    <row r="135" spans="2:41" ht="13.2" customHeight="1" x14ac:dyDescent="0.25">
      <c r="B135" s="48" t="s">
        <v>47</v>
      </c>
      <c r="C135" s="46" t="s">
        <v>30</v>
      </c>
      <c r="D135" s="48" t="s">
        <v>15</v>
      </c>
      <c r="E135" s="48" t="s">
        <v>187</v>
      </c>
      <c r="F135" s="46" t="s">
        <v>30</v>
      </c>
      <c r="G135" s="48" t="s">
        <v>12</v>
      </c>
      <c r="H135" s="48"/>
      <c r="I135" s="48" t="s">
        <v>122</v>
      </c>
      <c r="J135" s="149" t="s">
        <v>71</v>
      </c>
      <c r="K135" s="151"/>
      <c r="L135" s="151"/>
      <c r="M135" s="152"/>
      <c r="N135" s="19" t="s">
        <v>74</v>
      </c>
      <c r="R135" s="36"/>
      <c r="S135" s="36"/>
      <c r="U135" s="35"/>
      <c r="V135" s="35"/>
      <c r="W135" s="35"/>
      <c r="AA135" s="35"/>
      <c r="AB135" s="35"/>
      <c r="AC135" s="35"/>
      <c r="AG135" s="35"/>
      <c r="AH135" s="35"/>
      <c r="AI135" s="35"/>
      <c r="AM135" s="35"/>
      <c r="AN135" s="35"/>
      <c r="AO135" s="35"/>
    </row>
    <row r="136" spans="2:41" ht="13.2" customHeight="1" x14ac:dyDescent="0.25">
      <c r="B136" s="48" t="s">
        <v>45</v>
      </c>
      <c r="C136" s="46" t="s">
        <v>30</v>
      </c>
      <c r="D136" s="48" t="s">
        <v>125</v>
      </c>
      <c r="E136" s="48" t="s">
        <v>188</v>
      </c>
      <c r="F136" s="46" t="s">
        <v>30</v>
      </c>
      <c r="G136" s="48" t="s">
        <v>36</v>
      </c>
      <c r="H136" s="103" t="s">
        <v>29</v>
      </c>
      <c r="I136" s="48" t="s">
        <v>123</v>
      </c>
      <c r="J136" s="149" t="s">
        <v>76</v>
      </c>
      <c r="K136" s="151"/>
      <c r="L136" s="151"/>
      <c r="M136" s="152"/>
      <c r="N136" s="19" t="s">
        <v>77</v>
      </c>
      <c r="R136" s="36"/>
      <c r="S136" s="36"/>
      <c r="U136" s="35"/>
      <c r="V136" s="35"/>
      <c r="W136" s="35"/>
      <c r="AA136" s="35"/>
      <c r="AB136" s="35"/>
      <c r="AC136" s="35"/>
      <c r="AG136" s="35"/>
      <c r="AH136" s="35"/>
      <c r="AI136" s="35"/>
      <c r="AM136" s="35"/>
      <c r="AN136" s="35"/>
      <c r="AO136" s="35"/>
    </row>
    <row r="137" spans="2:41" ht="13.2" customHeight="1" x14ac:dyDescent="0.25">
      <c r="B137" s="48" t="s">
        <v>46</v>
      </c>
      <c r="C137" s="46" t="s">
        <v>30</v>
      </c>
      <c r="D137" s="48" t="s">
        <v>14</v>
      </c>
      <c r="E137" s="48" t="s">
        <v>189</v>
      </c>
      <c r="F137" s="46" t="s">
        <v>30</v>
      </c>
      <c r="G137" s="48" t="s">
        <v>16</v>
      </c>
      <c r="H137" s="48" t="s">
        <v>21</v>
      </c>
      <c r="I137" s="48" t="s">
        <v>124</v>
      </c>
      <c r="J137" s="149" t="s">
        <v>78</v>
      </c>
      <c r="K137" s="151"/>
      <c r="L137" s="151"/>
      <c r="M137" s="152"/>
      <c r="N137" s="19" t="s">
        <v>79</v>
      </c>
      <c r="R137" s="36"/>
      <c r="S137" s="36"/>
      <c r="U137" s="35"/>
      <c r="V137" s="35"/>
      <c r="W137" s="35"/>
      <c r="AA137" s="35"/>
      <c r="AB137" s="35"/>
      <c r="AC137" s="35"/>
      <c r="AG137" s="35"/>
      <c r="AH137" s="35"/>
      <c r="AI137" s="35"/>
      <c r="AM137" s="35"/>
      <c r="AN137" s="35"/>
      <c r="AO137" s="35"/>
    </row>
    <row r="138" spans="2:41" ht="13.2" customHeight="1" x14ac:dyDescent="0.25">
      <c r="B138" s="46" t="s">
        <v>30</v>
      </c>
      <c r="C138" s="46" t="s">
        <v>30</v>
      </c>
      <c r="D138" s="48" t="s">
        <v>57</v>
      </c>
      <c r="E138" s="48" t="s">
        <v>190</v>
      </c>
      <c r="F138" s="46" t="s">
        <v>30</v>
      </c>
      <c r="G138" s="48" t="s">
        <v>49</v>
      </c>
      <c r="H138" s="48"/>
      <c r="I138" s="48" t="s">
        <v>195</v>
      </c>
      <c r="J138" s="149" t="s">
        <v>81</v>
      </c>
      <c r="K138" s="151"/>
      <c r="L138" s="151"/>
      <c r="M138" s="152"/>
      <c r="N138" s="19" t="s">
        <v>82</v>
      </c>
      <c r="R138" s="36"/>
      <c r="S138" s="36"/>
      <c r="U138" s="35"/>
      <c r="V138" s="35"/>
      <c r="W138" s="35"/>
      <c r="AA138" s="35"/>
      <c r="AB138" s="35"/>
      <c r="AC138" s="35"/>
      <c r="AG138" s="35"/>
      <c r="AH138" s="35"/>
      <c r="AI138" s="35"/>
      <c r="AM138" s="35"/>
      <c r="AN138" s="35"/>
      <c r="AO138" s="35"/>
    </row>
    <row r="139" spans="2:41" ht="13.2" customHeight="1" x14ac:dyDescent="0.25">
      <c r="B139" s="46" t="s">
        <v>30</v>
      </c>
      <c r="C139" s="46" t="s">
        <v>30</v>
      </c>
      <c r="D139" s="48" t="s">
        <v>183</v>
      </c>
      <c r="E139" s="48" t="s">
        <v>191</v>
      </c>
      <c r="F139" s="46" t="s">
        <v>30</v>
      </c>
      <c r="G139" s="48" t="s">
        <v>28</v>
      </c>
      <c r="H139" s="48" t="s">
        <v>51</v>
      </c>
      <c r="I139" s="48" t="s">
        <v>196</v>
      </c>
      <c r="J139" s="149"/>
      <c r="K139" s="151"/>
      <c r="L139" s="151"/>
      <c r="M139" s="152"/>
      <c r="N139" s="19" t="s">
        <v>83</v>
      </c>
      <c r="R139" s="36"/>
      <c r="S139" s="36"/>
      <c r="U139" s="35"/>
      <c r="V139" s="35"/>
      <c r="W139" s="35"/>
      <c r="AA139" s="35"/>
      <c r="AB139" s="35"/>
      <c r="AC139" s="35"/>
      <c r="AG139" s="35"/>
      <c r="AH139" s="35"/>
      <c r="AI139" s="35"/>
      <c r="AM139" s="35"/>
      <c r="AN139" s="35"/>
      <c r="AO139" s="35"/>
    </row>
    <row r="140" spans="2:41" ht="13.2" customHeight="1" x14ac:dyDescent="0.25">
      <c r="B140" s="46" t="s">
        <v>30</v>
      </c>
      <c r="C140" s="46" t="s">
        <v>30</v>
      </c>
      <c r="D140" s="46" t="s">
        <v>30</v>
      </c>
      <c r="E140" s="48" t="s">
        <v>192</v>
      </c>
      <c r="F140" s="46" t="s">
        <v>30</v>
      </c>
      <c r="G140" s="48" t="s">
        <v>9</v>
      </c>
      <c r="H140" s="48" t="s">
        <v>51</v>
      </c>
      <c r="I140" s="48" t="s">
        <v>197</v>
      </c>
      <c r="J140" s="146"/>
      <c r="K140" s="147"/>
      <c r="L140" s="147"/>
      <c r="M140" s="148"/>
      <c r="N140" s="23" t="s">
        <v>80</v>
      </c>
    </row>
    <row r="141" spans="2:41" ht="13.2" customHeight="1" x14ac:dyDescent="0.25">
      <c r="B141" s="46" t="s">
        <v>30</v>
      </c>
      <c r="C141" s="46" t="s">
        <v>30</v>
      </c>
      <c r="D141" s="46" t="s">
        <v>30</v>
      </c>
      <c r="E141" s="48" t="s">
        <v>193</v>
      </c>
      <c r="F141" s="46" t="s">
        <v>30</v>
      </c>
      <c r="G141" s="46" t="s">
        <v>30</v>
      </c>
      <c r="H141" s="48" t="s">
        <v>51</v>
      </c>
      <c r="I141" s="48" t="s">
        <v>198</v>
      </c>
    </row>
    <row r="142" spans="2:41" ht="13.2" customHeight="1" x14ac:dyDescent="0.25">
      <c r="B142" s="46" t="s">
        <v>30</v>
      </c>
      <c r="C142" s="46" t="s">
        <v>30</v>
      </c>
      <c r="D142" s="46" t="s">
        <v>30</v>
      </c>
      <c r="E142" s="48" t="s">
        <v>194</v>
      </c>
      <c r="F142" s="46" t="s">
        <v>30</v>
      </c>
      <c r="G142" s="46" t="s">
        <v>30</v>
      </c>
      <c r="H142" s="48" t="s">
        <v>51</v>
      </c>
      <c r="I142" s="48" t="s">
        <v>199</v>
      </c>
    </row>
    <row r="143" spans="2:41" ht="13.2" customHeight="1" x14ac:dyDescent="0.25">
      <c r="B143" s="46" t="s">
        <v>30</v>
      </c>
      <c r="C143" s="46" t="s">
        <v>30</v>
      </c>
      <c r="D143" s="46" t="s">
        <v>30</v>
      </c>
      <c r="E143" s="46" t="s">
        <v>30</v>
      </c>
      <c r="F143" s="46" t="s">
        <v>30</v>
      </c>
      <c r="G143" s="46" t="s">
        <v>30</v>
      </c>
      <c r="H143" s="48" t="s">
        <v>51</v>
      </c>
      <c r="I143" s="48" t="s">
        <v>200</v>
      </c>
    </row>
    <row r="144" spans="2:41" ht="13.2" customHeight="1" x14ac:dyDescent="0.25">
      <c r="B144" s="46" t="s">
        <v>30</v>
      </c>
      <c r="C144" s="46" t="s">
        <v>30</v>
      </c>
      <c r="D144" s="46" t="s">
        <v>30</v>
      </c>
      <c r="E144" s="46" t="s">
        <v>30</v>
      </c>
      <c r="F144" s="46" t="s">
        <v>30</v>
      </c>
      <c r="G144" s="46" t="s">
        <v>30</v>
      </c>
      <c r="H144" s="48" t="s">
        <v>51</v>
      </c>
      <c r="I144" s="48" t="s">
        <v>201</v>
      </c>
    </row>
    <row r="145" spans="2:19" ht="13.2" customHeight="1" x14ac:dyDescent="0.25">
      <c r="B145" s="46" t="s">
        <v>30</v>
      </c>
      <c r="C145" s="46" t="s">
        <v>30</v>
      </c>
      <c r="D145" s="46" t="s">
        <v>30</v>
      </c>
      <c r="E145" s="46" t="s">
        <v>30</v>
      </c>
      <c r="F145" s="46" t="s">
        <v>30</v>
      </c>
      <c r="G145" s="46" t="s">
        <v>30</v>
      </c>
      <c r="H145" s="48" t="s">
        <v>51</v>
      </c>
      <c r="I145" s="46" t="s">
        <v>58</v>
      </c>
    </row>
    <row r="146" spans="2:19" ht="13.2" customHeight="1" x14ac:dyDescent="0.25">
      <c r="B146" s="46" t="s">
        <v>30</v>
      </c>
      <c r="C146" s="46" t="s">
        <v>30</v>
      </c>
      <c r="D146" s="46" t="s">
        <v>30</v>
      </c>
      <c r="E146" s="46" t="s">
        <v>30</v>
      </c>
      <c r="F146" s="46" t="s">
        <v>30</v>
      </c>
      <c r="G146" s="46" t="s">
        <v>30</v>
      </c>
      <c r="H146" s="48" t="s">
        <v>51</v>
      </c>
      <c r="I146" s="46" t="s">
        <v>59</v>
      </c>
      <c r="N146" s="2"/>
      <c r="P146" s="111"/>
      <c r="Q146" s="2"/>
      <c r="R146" s="2"/>
      <c r="S146" s="2"/>
    </row>
    <row r="147" spans="2:19" ht="13.2" customHeight="1" x14ac:dyDescent="0.25">
      <c r="B147" s="46" t="s">
        <v>30</v>
      </c>
      <c r="C147" s="46" t="s">
        <v>30</v>
      </c>
      <c r="D147" s="46" t="s">
        <v>30</v>
      </c>
      <c r="E147" s="46" t="s">
        <v>30</v>
      </c>
      <c r="F147" s="46" t="s">
        <v>30</v>
      </c>
      <c r="G147" s="46" t="s">
        <v>30</v>
      </c>
      <c r="H147" s="48" t="s">
        <v>51</v>
      </c>
      <c r="I147" s="46" t="s">
        <v>60</v>
      </c>
      <c r="N147" s="2"/>
      <c r="P147" s="111"/>
      <c r="Q147" s="2"/>
      <c r="R147" s="2"/>
      <c r="S147" s="2"/>
    </row>
    <row r="148" spans="2:19" ht="13.2" customHeight="1" x14ac:dyDescent="0.25">
      <c r="B148" s="46" t="s">
        <v>30</v>
      </c>
      <c r="C148" s="46" t="s">
        <v>30</v>
      </c>
      <c r="D148" s="46" t="s">
        <v>30</v>
      </c>
      <c r="E148" s="46" t="s">
        <v>30</v>
      </c>
      <c r="F148" s="46" t="s">
        <v>30</v>
      </c>
      <c r="G148" s="46" t="s">
        <v>30</v>
      </c>
      <c r="H148" s="48" t="s">
        <v>51</v>
      </c>
      <c r="I148" s="46" t="s">
        <v>61</v>
      </c>
      <c r="N148" s="2"/>
      <c r="P148" s="111"/>
      <c r="Q148" s="2"/>
      <c r="R148" s="2"/>
      <c r="S148" s="2"/>
    </row>
    <row r="149" spans="2:19" ht="13.2" customHeight="1" x14ac:dyDescent="0.25">
      <c r="B149" s="46" t="s">
        <v>30</v>
      </c>
      <c r="C149" s="46" t="s">
        <v>30</v>
      </c>
      <c r="D149" s="46" t="s">
        <v>30</v>
      </c>
      <c r="E149" s="46" t="s">
        <v>30</v>
      </c>
      <c r="F149" s="46" t="s">
        <v>30</v>
      </c>
      <c r="G149" s="46" t="s">
        <v>30</v>
      </c>
      <c r="H149" s="48" t="s">
        <v>51</v>
      </c>
      <c r="I149" s="46" t="s">
        <v>62</v>
      </c>
      <c r="N149" s="2"/>
      <c r="P149" s="111"/>
      <c r="Q149" s="2"/>
      <c r="R149" s="2"/>
      <c r="S149" s="2"/>
    </row>
    <row r="150" spans="2:19" ht="13.2" customHeight="1" x14ac:dyDescent="0.25">
      <c r="B150" s="46" t="s">
        <v>30</v>
      </c>
      <c r="C150" s="46" t="s">
        <v>30</v>
      </c>
      <c r="D150" s="46" t="s">
        <v>30</v>
      </c>
      <c r="E150" s="46" t="s">
        <v>30</v>
      </c>
      <c r="F150" s="46" t="s">
        <v>30</v>
      </c>
      <c r="G150" s="46" t="s">
        <v>30</v>
      </c>
      <c r="H150" s="48" t="s">
        <v>51</v>
      </c>
      <c r="I150" s="46" t="s">
        <v>63</v>
      </c>
      <c r="N150" s="2"/>
      <c r="P150" s="111"/>
      <c r="Q150" s="2"/>
      <c r="R150" s="2"/>
      <c r="S150" s="2"/>
    </row>
    <row r="151" spans="2:19" ht="13.2" customHeight="1" x14ac:dyDescent="0.25">
      <c r="B151" s="46" t="s">
        <v>30</v>
      </c>
      <c r="C151" s="46" t="s">
        <v>30</v>
      </c>
      <c r="D151" s="46" t="s">
        <v>30</v>
      </c>
      <c r="E151" s="46" t="s">
        <v>30</v>
      </c>
      <c r="F151" s="46" t="s">
        <v>30</v>
      </c>
      <c r="G151" s="46" t="s">
        <v>30</v>
      </c>
      <c r="H151" s="48" t="s">
        <v>51</v>
      </c>
      <c r="I151" s="46" t="s">
        <v>64</v>
      </c>
      <c r="N151" s="2"/>
      <c r="P151" s="111"/>
      <c r="Q151" s="2"/>
      <c r="R151" s="2"/>
      <c r="S151" s="2"/>
    </row>
    <row r="152" spans="2:19" ht="13.2" customHeight="1" x14ac:dyDescent="0.25">
      <c r="B152" s="46" t="s">
        <v>30</v>
      </c>
      <c r="C152" s="46" t="s">
        <v>30</v>
      </c>
      <c r="D152" s="46" t="s">
        <v>30</v>
      </c>
      <c r="E152" s="46" t="s">
        <v>30</v>
      </c>
      <c r="F152" s="46" t="s">
        <v>30</v>
      </c>
      <c r="G152" s="46" t="s">
        <v>30</v>
      </c>
      <c r="H152" s="48" t="s">
        <v>51</v>
      </c>
      <c r="I152" s="46" t="s">
        <v>65</v>
      </c>
      <c r="N152" s="2"/>
      <c r="P152" s="111"/>
      <c r="Q152" s="2"/>
      <c r="R152" s="2"/>
      <c r="S152" s="2"/>
    </row>
    <row r="153" spans="2:19" ht="13.2" customHeight="1" x14ac:dyDescent="0.25">
      <c r="B153" s="46" t="s">
        <v>30</v>
      </c>
      <c r="C153" s="46" t="s">
        <v>30</v>
      </c>
      <c r="D153" s="46" t="s">
        <v>30</v>
      </c>
      <c r="E153" s="46" t="s">
        <v>30</v>
      </c>
      <c r="F153" s="46" t="s">
        <v>30</v>
      </c>
      <c r="G153" s="46" t="s">
        <v>30</v>
      </c>
      <c r="H153" s="48" t="s">
        <v>51</v>
      </c>
      <c r="I153" s="46" t="s">
        <v>66</v>
      </c>
      <c r="N153" s="2"/>
      <c r="P153" s="111"/>
      <c r="Q153" s="2"/>
      <c r="R153" s="2"/>
      <c r="S153" s="2"/>
    </row>
    <row r="154" spans="2:19" ht="13.2" customHeight="1" x14ac:dyDescent="0.25">
      <c r="B154" s="46" t="s">
        <v>30</v>
      </c>
      <c r="C154" s="46" t="s">
        <v>30</v>
      </c>
      <c r="D154" s="46" t="s">
        <v>30</v>
      </c>
      <c r="E154" s="46" t="s">
        <v>30</v>
      </c>
      <c r="F154" s="46" t="s">
        <v>30</v>
      </c>
      <c r="G154" s="46" t="s">
        <v>30</v>
      </c>
      <c r="H154" s="48" t="s">
        <v>51</v>
      </c>
      <c r="I154" s="46" t="s">
        <v>67</v>
      </c>
      <c r="N154" s="2"/>
      <c r="P154" s="111"/>
      <c r="Q154" s="2"/>
      <c r="R154" s="2"/>
      <c r="S154" s="2"/>
    </row>
    <row r="155" spans="2:19" ht="13.2" customHeight="1" x14ac:dyDescent="0.25">
      <c r="B155" s="46" t="s">
        <v>30</v>
      </c>
      <c r="C155" s="46" t="s">
        <v>30</v>
      </c>
      <c r="D155" s="46" t="s">
        <v>30</v>
      </c>
      <c r="E155" s="46" t="s">
        <v>30</v>
      </c>
      <c r="F155" s="46" t="s">
        <v>30</v>
      </c>
      <c r="G155" s="46" t="s">
        <v>30</v>
      </c>
      <c r="H155" s="48" t="s">
        <v>51</v>
      </c>
      <c r="I155" s="46" t="s">
        <v>68</v>
      </c>
      <c r="N155" s="2"/>
      <c r="P155" s="111"/>
      <c r="Q155" s="2"/>
      <c r="R155" s="2"/>
      <c r="S155" s="2"/>
    </row>
    <row r="156" spans="2:19" ht="13.2" customHeight="1" x14ac:dyDescent="0.25">
      <c r="B156" s="47" t="s">
        <v>30</v>
      </c>
      <c r="C156" s="47" t="s">
        <v>30</v>
      </c>
      <c r="D156" s="47" t="s">
        <v>30</v>
      </c>
      <c r="E156" s="47" t="s">
        <v>30</v>
      </c>
      <c r="F156" s="47" t="s">
        <v>30</v>
      </c>
      <c r="G156" s="47" t="s">
        <v>30</v>
      </c>
      <c r="H156" s="49" t="s">
        <v>51</v>
      </c>
      <c r="I156" s="47" t="s">
        <v>69</v>
      </c>
      <c r="N156" s="2"/>
      <c r="P156" s="111"/>
      <c r="Q156" s="2"/>
      <c r="R156" s="2"/>
      <c r="S156" s="2"/>
    </row>
  </sheetData>
  <sheetProtection algorithmName="SHA-512" hashValue="OAyRPJR0m8zbpNmEXGi9GoFv3CF9MORq3ZDSFp/yGWbDcoeXjf+pLU6Wyto9+8uhRjJRbYcmCT8JYR5DXlfBHQ==" saltValue="1Jle0HsqJ0lPXXzZjblAWg==" spinCount="100000" sheet="1" objects="1" scenarios="1"/>
  <mergeCells count="25">
    <mergeCell ref="J138:M138"/>
    <mergeCell ref="J139:M139"/>
    <mergeCell ref="J140:M140"/>
    <mergeCell ref="J132:M132"/>
    <mergeCell ref="J133:M133"/>
    <mergeCell ref="J134:M134"/>
    <mergeCell ref="J135:M135"/>
    <mergeCell ref="J136:M136"/>
    <mergeCell ref="J137:M137"/>
    <mergeCell ref="AA10:AE10"/>
    <mergeCell ref="AG10:AK10"/>
    <mergeCell ref="AM10:AQ10"/>
    <mergeCell ref="B129:I129"/>
    <mergeCell ref="J130:N130"/>
    <mergeCell ref="U10:Y10"/>
    <mergeCell ref="J131:M131"/>
    <mergeCell ref="B2:H2"/>
    <mergeCell ref="L2:L5"/>
    <mergeCell ref="B3:H3"/>
    <mergeCell ref="B4:H4"/>
    <mergeCell ref="B5:H5"/>
    <mergeCell ref="B12:I12"/>
    <mergeCell ref="B90:I90"/>
    <mergeCell ref="B103:I103"/>
    <mergeCell ref="B116:I116"/>
  </mergeCells>
  <conditionalFormatting sqref="R118 R1:R6 R123:R124 R128:R131 R75:R87 R11:R55 R102:R103 R89:R90 R115:R116 R8:R9">
    <cfRule type="cellIs" dxfId="624" priority="515" operator="equal">
      <formula>$N$140</formula>
    </cfRule>
    <cfRule type="cellIs" dxfId="623" priority="516" operator="equal">
      <formula>$N$139</formula>
    </cfRule>
  </conditionalFormatting>
  <conditionalFormatting sqref="R118 R75:R87 R13:R55">
    <cfRule type="cellIs" dxfId="622" priority="517" operator="equal">
      <formula>$N$138</formula>
    </cfRule>
    <cfRule type="cellIs" dxfId="621" priority="518" operator="equal">
      <formula>$N$137</formula>
    </cfRule>
    <cfRule type="cellIs" dxfId="620" priority="519" operator="equal">
      <formula>$N$136</formula>
    </cfRule>
    <cfRule type="cellIs" dxfId="619" priority="520" operator="equal">
      <formula>$N$135</formula>
    </cfRule>
    <cfRule type="cellIs" dxfId="618" priority="521" operator="equal">
      <formula>$N$131</formula>
    </cfRule>
  </conditionalFormatting>
  <conditionalFormatting sqref="R122">
    <cfRule type="cellIs" dxfId="617" priority="487" operator="equal">
      <formula>$N$140</formula>
    </cfRule>
    <cfRule type="cellIs" dxfId="616" priority="488" operator="equal">
      <formula>$N$139</formula>
    </cfRule>
  </conditionalFormatting>
  <conditionalFormatting sqref="R122">
    <cfRule type="cellIs" dxfId="615" priority="489" operator="equal">
      <formula>$N$138</formula>
    </cfRule>
    <cfRule type="cellIs" dxfId="614" priority="490" operator="equal">
      <formula>$N$137</formula>
    </cfRule>
    <cfRule type="cellIs" dxfId="613" priority="491" operator="equal">
      <formula>$N$136</formula>
    </cfRule>
    <cfRule type="cellIs" dxfId="612" priority="492" operator="equal">
      <formula>$N$135</formula>
    </cfRule>
    <cfRule type="cellIs" dxfId="611" priority="493" operator="equal">
      <formula>$N$131</formula>
    </cfRule>
  </conditionalFormatting>
  <conditionalFormatting sqref="S117">
    <cfRule type="cellIs" dxfId="610" priority="486" operator="equal">
      <formula>"END"</formula>
    </cfRule>
  </conditionalFormatting>
  <conditionalFormatting sqref="R114">
    <cfRule type="cellIs" dxfId="609" priority="275" operator="equal">
      <formula>"CAPTURE"</formula>
    </cfRule>
    <cfRule type="cellIs" dxfId="608" priority="276" operator="equal">
      <formula>"END"</formula>
    </cfRule>
  </conditionalFormatting>
  <conditionalFormatting sqref="R98">
    <cfRule type="cellIs" dxfId="607" priority="164" operator="equal">
      <formula>$N$140</formula>
    </cfRule>
    <cfRule type="cellIs" dxfId="606" priority="165" operator="equal">
      <formula>$N$139</formula>
    </cfRule>
  </conditionalFormatting>
  <conditionalFormatting sqref="R98">
    <cfRule type="cellIs" dxfId="605" priority="166" operator="equal">
      <formula>$N$138</formula>
    </cfRule>
    <cfRule type="cellIs" dxfId="604" priority="167" operator="equal">
      <formula>$N$137</formula>
    </cfRule>
    <cfRule type="cellIs" dxfId="603" priority="168" operator="equal">
      <formula>$N$136</formula>
    </cfRule>
    <cfRule type="cellIs" dxfId="602" priority="169" operator="equal">
      <formula>$N$135</formula>
    </cfRule>
    <cfRule type="cellIs" dxfId="601" priority="170" operator="equal">
      <formula>$N$131</formula>
    </cfRule>
  </conditionalFormatting>
  <conditionalFormatting sqref="R133:R1048576">
    <cfRule type="cellIs" dxfId="600" priority="768" operator="equal">
      <formula>$N$140</formula>
    </cfRule>
    <cfRule type="cellIs" dxfId="599" priority="769" operator="equal">
      <formula>$N$139</formula>
    </cfRule>
  </conditionalFormatting>
  <conditionalFormatting sqref="R123">
    <cfRule type="cellIs" dxfId="598" priority="770" operator="equal">
      <formula>$N$138</formula>
    </cfRule>
    <cfRule type="cellIs" dxfId="597" priority="771" operator="equal">
      <formula>$N$137</formula>
    </cfRule>
    <cfRule type="cellIs" dxfId="596" priority="772" operator="equal">
      <formula>$N$136</formula>
    </cfRule>
    <cfRule type="cellIs" dxfId="595" priority="773" operator="equal">
      <formula>$N$135</formula>
    </cfRule>
    <cfRule type="cellIs" dxfId="594" priority="774" operator="equal">
      <formula>$N$131</formula>
    </cfRule>
  </conditionalFormatting>
  <conditionalFormatting sqref="N133 N135:N1048576 N121:N131 N9:N55 N6 N102:N103 N75:N90 N115:N118 N1 L2">
    <cfRule type="cellIs" dxfId="593" priority="775" operator="equal">
      <formula>$N$140</formula>
    </cfRule>
    <cfRule type="cellIs" dxfId="592" priority="776" operator="equal">
      <formula>$N$139</formula>
    </cfRule>
    <cfRule type="cellIs" dxfId="591" priority="777" operator="equal">
      <formula>$N$138</formula>
    </cfRule>
    <cfRule type="cellIs" dxfId="590" priority="778" operator="equal">
      <formula>$N$137</formula>
    </cfRule>
    <cfRule type="cellIs" dxfId="589" priority="779" operator="equal">
      <formula>$N$136</formula>
    </cfRule>
    <cfRule type="cellIs" dxfId="588" priority="780" operator="equal">
      <formula>$N$135</formula>
    </cfRule>
    <cfRule type="cellIs" dxfId="587" priority="781" operator="equal">
      <formula>$N$133</formula>
    </cfRule>
    <cfRule type="cellIs" dxfId="586" priority="782" operator="equal">
      <formula>$N$131</formula>
    </cfRule>
  </conditionalFormatting>
  <conditionalFormatting sqref="N134">
    <cfRule type="cellIs" dxfId="585" priority="753" operator="equal">
      <formula>$N$140</formula>
    </cfRule>
    <cfRule type="cellIs" dxfId="584" priority="754" operator="equal">
      <formula>$N$139</formula>
    </cfRule>
    <cfRule type="cellIs" dxfId="583" priority="755" operator="equal">
      <formula>$N$138</formula>
    </cfRule>
    <cfRule type="cellIs" dxfId="582" priority="756" operator="equal">
      <formula>$N$137</formula>
    </cfRule>
    <cfRule type="cellIs" dxfId="581" priority="757" operator="equal">
      <formula>$N$136</formula>
    </cfRule>
    <cfRule type="cellIs" dxfId="580" priority="758" operator="equal">
      <formula>$N$135</formula>
    </cfRule>
    <cfRule type="cellIs" dxfId="579" priority="759" operator="equal">
      <formula>$N$133</formula>
    </cfRule>
    <cfRule type="cellIs" dxfId="578" priority="760" operator="equal">
      <formula>$N$131</formula>
    </cfRule>
  </conditionalFormatting>
  <conditionalFormatting sqref="N133:N1048576 N121:N131 N9:N55 N6 N102:N103 N75:N90 N115:N118 N1 L2">
    <cfRule type="cellIs" dxfId="577" priority="752" operator="equal">
      <formula>$N$134</formula>
    </cfRule>
  </conditionalFormatting>
  <conditionalFormatting sqref="R132">
    <cfRule type="cellIs" dxfId="576" priority="742" operator="equal">
      <formula>$N$140</formula>
    </cfRule>
    <cfRule type="cellIs" dxfId="575" priority="743" operator="equal">
      <formula>$N$139</formula>
    </cfRule>
  </conditionalFormatting>
  <conditionalFormatting sqref="N132">
    <cfRule type="cellIs" dxfId="574" priority="744" operator="equal">
      <formula>$N$140</formula>
    </cfRule>
    <cfRule type="cellIs" dxfId="573" priority="745" operator="equal">
      <formula>$N$139</formula>
    </cfRule>
    <cfRule type="cellIs" dxfId="572" priority="746" operator="equal">
      <formula>$N$138</formula>
    </cfRule>
    <cfRule type="cellIs" dxfId="571" priority="747" operator="equal">
      <formula>$N$137</formula>
    </cfRule>
    <cfRule type="cellIs" dxfId="570" priority="748" operator="equal">
      <formula>$N$136</formula>
    </cfRule>
    <cfRule type="cellIs" dxfId="569" priority="749" operator="equal">
      <formula>$N$135</formula>
    </cfRule>
    <cfRule type="cellIs" dxfId="568" priority="750" operator="equal">
      <formula>$N$133</formula>
    </cfRule>
    <cfRule type="cellIs" dxfId="567" priority="751" operator="equal">
      <formula>$N$131</formula>
    </cfRule>
  </conditionalFormatting>
  <conditionalFormatting sqref="N132">
    <cfRule type="cellIs" dxfId="566" priority="741" operator="equal">
      <formula>$N$134</formula>
    </cfRule>
  </conditionalFormatting>
  <conditionalFormatting sqref="N121:N1048576 N9:N55 N6 N102:N103 N75:N90 N115:N118 N1 L2">
    <cfRule type="cellIs" dxfId="565" priority="783" operator="equal">
      <formula>$N$132</formula>
    </cfRule>
  </conditionalFormatting>
  <conditionalFormatting sqref="N119">
    <cfRule type="cellIs" dxfId="564" priority="732" operator="equal">
      <formula>$N$140</formula>
    </cfRule>
    <cfRule type="cellIs" dxfId="563" priority="733" operator="equal">
      <formula>$N$139</formula>
    </cfRule>
    <cfRule type="cellIs" dxfId="562" priority="734" operator="equal">
      <formula>$N$138</formula>
    </cfRule>
    <cfRule type="cellIs" dxfId="561" priority="735" operator="equal">
      <formula>$N$137</formula>
    </cfRule>
    <cfRule type="cellIs" dxfId="560" priority="736" operator="equal">
      <formula>$N$136</formula>
    </cfRule>
    <cfRule type="cellIs" dxfId="559" priority="737" operator="equal">
      <formula>$N$135</formula>
    </cfRule>
    <cfRule type="cellIs" dxfId="558" priority="738" operator="equal">
      <formula>$N$133</formula>
    </cfRule>
    <cfRule type="cellIs" dxfId="557" priority="739" operator="equal">
      <formula>$N$131</formula>
    </cfRule>
  </conditionalFormatting>
  <conditionalFormatting sqref="N119">
    <cfRule type="cellIs" dxfId="556" priority="728" operator="equal">
      <formula>$N$134</formula>
    </cfRule>
  </conditionalFormatting>
  <conditionalFormatting sqref="N119">
    <cfRule type="cellIs" dxfId="555" priority="740" operator="equal">
      <formula>$N$132</formula>
    </cfRule>
  </conditionalFormatting>
  <conditionalFormatting sqref="N120">
    <cfRule type="cellIs" dxfId="554" priority="719" operator="equal">
      <formula>$N$140</formula>
    </cfRule>
    <cfRule type="cellIs" dxfId="553" priority="720" operator="equal">
      <formula>$N$139</formula>
    </cfRule>
    <cfRule type="cellIs" dxfId="552" priority="721" operator="equal">
      <formula>$N$138</formula>
    </cfRule>
    <cfRule type="cellIs" dxfId="551" priority="722" operator="equal">
      <formula>$N$137</formula>
    </cfRule>
    <cfRule type="cellIs" dxfId="550" priority="723" operator="equal">
      <formula>$N$136</formula>
    </cfRule>
    <cfRule type="cellIs" dxfId="549" priority="724" operator="equal">
      <formula>$N$135</formula>
    </cfRule>
    <cfRule type="cellIs" dxfId="548" priority="725" operator="equal">
      <formula>$N$133</formula>
    </cfRule>
    <cfRule type="cellIs" dxfId="547" priority="726" operator="equal">
      <formula>$N$131</formula>
    </cfRule>
  </conditionalFormatting>
  <conditionalFormatting sqref="N120">
    <cfRule type="cellIs" dxfId="546" priority="715" operator="equal">
      <formula>$N$134</formula>
    </cfRule>
  </conditionalFormatting>
  <conditionalFormatting sqref="N120">
    <cfRule type="cellIs" dxfId="545" priority="727" operator="equal">
      <formula>$N$132</formula>
    </cfRule>
  </conditionalFormatting>
  <conditionalFormatting sqref="R56:R74">
    <cfRule type="cellIs" dxfId="544" priority="699" operator="equal">
      <formula>$N$140</formula>
    </cfRule>
    <cfRule type="cellIs" dxfId="543" priority="700" operator="equal">
      <formula>$N$139</formula>
    </cfRule>
  </conditionalFormatting>
  <conditionalFormatting sqref="R56:R74">
    <cfRule type="cellIs" dxfId="542" priority="701" operator="equal">
      <formula>$N$138</formula>
    </cfRule>
    <cfRule type="cellIs" dxfId="541" priority="702" operator="equal">
      <formula>$N$137</formula>
    </cfRule>
    <cfRule type="cellIs" dxfId="540" priority="703" operator="equal">
      <formula>$N$136</formula>
    </cfRule>
    <cfRule type="cellIs" dxfId="539" priority="704" operator="equal">
      <formula>$N$135</formula>
    </cfRule>
    <cfRule type="cellIs" dxfId="538" priority="705" operator="equal">
      <formula>$N$131</formula>
    </cfRule>
  </conditionalFormatting>
  <conditionalFormatting sqref="N56:N74">
    <cfRule type="cellIs" dxfId="537" priority="706" operator="equal">
      <formula>$N$140</formula>
    </cfRule>
    <cfRule type="cellIs" dxfId="536" priority="707" operator="equal">
      <formula>$N$139</formula>
    </cfRule>
    <cfRule type="cellIs" dxfId="535" priority="708" operator="equal">
      <formula>$N$138</formula>
    </cfRule>
    <cfRule type="cellIs" dxfId="534" priority="709" operator="equal">
      <formula>$N$137</formula>
    </cfRule>
    <cfRule type="cellIs" dxfId="533" priority="710" operator="equal">
      <formula>$N$136</formula>
    </cfRule>
    <cfRule type="cellIs" dxfId="532" priority="711" operator="equal">
      <formula>$N$135</formula>
    </cfRule>
    <cfRule type="cellIs" dxfId="531" priority="712" operator="equal">
      <formula>$N$133</formula>
    </cfRule>
    <cfRule type="cellIs" dxfId="530" priority="713" operator="equal">
      <formula>$N$131</formula>
    </cfRule>
  </conditionalFormatting>
  <conditionalFormatting sqref="N56:N74">
    <cfRule type="cellIs" dxfId="529" priority="695" operator="equal">
      <formula>$N$134</formula>
    </cfRule>
  </conditionalFormatting>
  <conditionalFormatting sqref="N56:N74">
    <cfRule type="cellIs" dxfId="528" priority="714" operator="equal">
      <formula>$N$132</formula>
    </cfRule>
  </conditionalFormatting>
  <conditionalFormatting sqref="R125">
    <cfRule type="cellIs" dxfId="527" priority="688" operator="equal">
      <formula>$N$140</formula>
    </cfRule>
    <cfRule type="cellIs" dxfId="526" priority="689" operator="equal">
      <formula>$N$139</formula>
    </cfRule>
  </conditionalFormatting>
  <conditionalFormatting sqref="R125">
    <cfRule type="cellIs" dxfId="525" priority="690" operator="equal">
      <formula>$N$138</formula>
    </cfRule>
    <cfRule type="cellIs" dxfId="524" priority="691" operator="equal">
      <formula>$N$137</formula>
    </cfRule>
    <cfRule type="cellIs" dxfId="523" priority="692" operator="equal">
      <formula>$N$136</formula>
    </cfRule>
    <cfRule type="cellIs" dxfId="522" priority="693" operator="equal">
      <formula>$N$135</formula>
    </cfRule>
    <cfRule type="cellIs" dxfId="521" priority="694" operator="equal">
      <formula>$N$131</formula>
    </cfRule>
  </conditionalFormatting>
  <conditionalFormatting sqref="N101">
    <cfRule type="cellIs" dxfId="520" priority="679" operator="equal">
      <formula>$N$140</formula>
    </cfRule>
    <cfRule type="cellIs" dxfId="519" priority="680" operator="equal">
      <formula>$N$139</formula>
    </cfRule>
    <cfRule type="cellIs" dxfId="518" priority="681" operator="equal">
      <formula>$N$138</formula>
    </cfRule>
    <cfRule type="cellIs" dxfId="517" priority="682" operator="equal">
      <formula>$N$137</formula>
    </cfRule>
    <cfRule type="cellIs" dxfId="516" priority="683" operator="equal">
      <formula>$N$136</formula>
    </cfRule>
    <cfRule type="cellIs" dxfId="515" priority="684" operator="equal">
      <formula>$N$135</formula>
    </cfRule>
    <cfRule type="cellIs" dxfId="514" priority="685" operator="equal">
      <formula>$N$133</formula>
    </cfRule>
    <cfRule type="cellIs" dxfId="513" priority="686" operator="equal">
      <formula>$N$131</formula>
    </cfRule>
  </conditionalFormatting>
  <conditionalFormatting sqref="N101">
    <cfRule type="cellIs" dxfId="512" priority="678" operator="equal">
      <formula>$N$134</formula>
    </cfRule>
  </conditionalFormatting>
  <conditionalFormatting sqref="N101">
    <cfRule type="cellIs" dxfId="511" priority="687" operator="equal">
      <formula>$N$132</formula>
    </cfRule>
  </conditionalFormatting>
  <conditionalFormatting sqref="N91">
    <cfRule type="cellIs" dxfId="510" priority="666" operator="equal">
      <formula>$N$140</formula>
    </cfRule>
    <cfRule type="cellIs" dxfId="509" priority="667" operator="equal">
      <formula>$N$139</formula>
    </cfRule>
    <cfRule type="cellIs" dxfId="508" priority="668" operator="equal">
      <formula>$N$138</formula>
    </cfRule>
    <cfRule type="cellIs" dxfId="507" priority="669" operator="equal">
      <formula>$N$137</formula>
    </cfRule>
    <cfRule type="cellIs" dxfId="506" priority="670" operator="equal">
      <formula>$N$136</formula>
    </cfRule>
    <cfRule type="cellIs" dxfId="505" priority="671" operator="equal">
      <formula>$N$135</formula>
    </cfRule>
    <cfRule type="cellIs" dxfId="504" priority="672" operator="equal">
      <formula>$N$133</formula>
    </cfRule>
    <cfRule type="cellIs" dxfId="503" priority="673" operator="equal">
      <formula>$N$131</formula>
    </cfRule>
  </conditionalFormatting>
  <conditionalFormatting sqref="N91">
    <cfRule type="cellIs" dxfId="502" priority="665" operator="equal">
      <formula>$N$134</formula>
    </cfRule>
  </conditionalFormatting>
  <conditionalFormatting sqref="N91">
    <cfRule type="cellIs" dxfId="501" priority="674" operator="equal">
      <formula>$N$132</formula>
    </cfRule>
  </conditionalFormatting>
  <conditionalFormatting sqref="N92:N99">
    <cfRule type="cellIs" dxfId="500" priority="656" operator="equal">
      <formula>$N$140</formula>
    </cfRule>
    <cfRule type="cellIs" dxfId="499" priority="657" operator="equal">
      <formula>$N$139</formula>
    </cfRule>
    <cfRule type="cellIs" dxfId="498" priority="658" operator="equal">
      <formula>$N$138</formula>
    </cfRule>
    <cfRule type="cellIs" dxfId="497" priority="659" operator="equal">
      <formula>$N$137</formula>
    </cfRule>
    <cfRule type="cellIs" dxfId="496" priority="660" operator="equal">
      <formula>$N$136</formula>
    </cfRule>
    <cfRule type="cellIs" dxfId="495" priority="661" operator="equal">
      <formula>$N$135</formula>
    </cfRule>
    <cfRule type="cellIs" dxfId="494" priority="662" operator="equal">
      <formula>$N$133</formula>
    </cfRule>
    <cfRule type="cellIs" dxfId="493" priority="663" operator="equal">
      <formula>$N$131</formula>
    </cfRule>
  </conditionalFormatting>
  <conditionalFormatting sqref="N92:N99">
    <cfRule type="cellIs" dxfId="492" priority="655" operator="equal">
      <formula>$N$134</formula>
    </cfRule>
  </conditionalFormatting>
  <conditionalFormatting sqref="N92:N99">
    <cfRule type="cellIs" dxfId="491" priority="664" operator="equal">
      <formula>$N$132</formula>
    </cfRule>
  </conditionalFormatting>
  <conditionalFormatting sqref="N100">
    <cfRule type="cellIs" dxfId="490" priority="646" operator="equal">
      <formula>$N$140</formula>
    </cfRule>
    <cfRule type="cellIs" dxfId="489" priority="647" operator="equal">
      <formula>$N$139</formula>
    </cfRule>
    <cfRule type="cellIs" dxfId="488" priority="648" operator="equal">
      <formula>$N$138</formula>
    </cfRule>
    <cfRule type="cellIs" dxfId="487" priority="649" operator="equal">
      <formula>$N$137</formula>
    </cfRule>
    <cfRule type="cellIs" dxfId="486" priority="650" operator="equal">
      <formula>$N$136</formula>
    </cfRule>
    <cfRule type="cellIs" dxfId="485" priority="651" operator="equal">
      <formula>$N$135</formula>
    </cfRule>
    <cfRule type="cellIs" dxfId="484" priority="652" operator="equal">
      <formula>$N$133</formula>
    </cfRule>
    <cfRule type="cellIs" dxfId="483" priority="653" operator="equal">
      <formula>$N$131</formula>
    </cfRule>
  </conditionalFormatting>
  <conditionalFormatting sqref="N100">
    <cfRule type="cellIs" dxfId="482" priority="645" operator="equal">
      <formula>$N$134</formula>
    </cfRule>
  </conditionalFormatting>
  <conditionalFormatting sqref="N100">
    <cfRule type="cellIs" dxfId="481" priority="654" operator="equal">
      <formula>$N$132</formula>
    </cfRule>
  </conditionalFormatting>
  <conditionalFormatting sqref="N114">
    <cfRule type="cellIs" dxfId="480" priority="636" operator="equal">
      <formula>$N$140</formula>
    </cfRule>
    <cfRule type="cellIs" dxfId="479" priority="637" operator="equal">
      <formula>$N$139</formula>
    </cfRule>
    <cfRule type="cellIs" dxfId="478" priority="638" operator="equal">
      <formula>$N$138</formula>
    </cfRule>
    <cfRule type="cellIs" dxfId="477" priority="639" operator="equal">
      <formula>$N$137</formula>
    </cfRule>
    <cfRule type="cellIs" dxfId="476" priority="640" operator="equal">
      <formula>$N$136</formula>
    </cfRule>
    <cfRule type="cellIs" dxfId="475" priority="641" operator="equal">
      <formula>$N$135</formula>
    </cfRule>
    <cfRule type="cellIs" dxfId="474" priority="642" operator="equal">
      <formula>$N$133</formula>
    </cfRule>
    <cfRule type="cellIs" dxfId="473" priority="643" operator="equal">
      <formula>$N$131</formula>
    </cfRule>
  </conditionalFormatting>
  <conditionalFormatting sqref="N114">
    <cfRule type="cellIs" dxfId="472" priority="635" operator="equal">
      <formula>$N$134</formula>
    </cfRule>
  </conditionalFormatting>
  <conditionalFormatting sqref="N114">
    <cfRule type="cellIs" dxfId="471" priority="644" operator="equal">
      <formula>$N$132</formula>
    </cfRule>
  </conditionalFormatting>
  <conditionalFormatting sqref="N104">
    <cfRule type="cellIs" dxfId="470" priority="623" operator="equal">
      <formula>$N$140</formula>
    </cfRule>
    <cfRule type="cellIs" dxfId="469" priority="624" operator="equal">
      <formula>$N$139</formula>
    </cfRule>
    <cfRule type="cellIs" dxfId="468" priority="625" operator="equal">
      <formula>$N$138</formula>
    </cfRule>
    <cfRule type="cellIs" dxfId="467" priority="626" operator="equal">
      <formula>$N$137</formula>
    </cfRule>
    <cfRule type="cellIs" dxfId="466" priority="627" operator="equal">
      <formula>$N$136</formula>
    </cfRule>
    <cfRule type="cellIs" dxfId="465" priority="628" operator="equal">
      <formula>$N$135</formula>
    </cfRule>
    <cfRule type="cellIs" dxfId="464" priority="629" operator="equal">
      <formula>$N$133</formula>
    </cfRule>
    <cfRule type="cellIs" dxfId="463" priority="630" operator="equal">
      <formula>$N$131</formula>
    </cfRule>
  </conditionalFormatting>
  <conditionalFormatting sqref="N104">
    <cfRule type="cellIs" dxfId="462" priority="622" operator="equal">
      <formula>$N$134</formula>
    </cfRule>
  </conditionalFormatting>
  <conditionalFormatting sqref="N104">
    <cfRule type="cellIs" dxfId="461" priority="631" operator="equal">
      <formula>$N$132</formula>
    </cfRule>
  </conditionalFormatting>
  <conditionalFormatting sqref="N105:N113">
    <cfRule type="cellIs" dxfId="460" priority="613" operator="equal">
      <formula>$N$140</formula>
    </cfRule>
    <cfRule type="cellIs" dxfId="459" priority="614" operator="equal">
      <formula>$N$139</formula>
    </cfRule>
    <cfRule type="cellIs" dxfId="458" priority="615" operator="equal">
      <formula>$N$138</formula>
    </cfRule>
    <cfRule type="cellIs" dxfId="457" priority="616" operator="equal">
      <formula>$N$137</formula>
    </cfRule>
    <cfRule type="cellIs" dxfId="456" priority="617" operator="equal">
      <formula>$N$136</formula>
    </cfRule>
    <cfRule type="cellIs" dxfId="455" priority="618" operator="equal">
      <formula>$N$135</formula>
    </cfRule>
    <cfRule type="cellIs" dxfId="454" priority="619" operator="equal">
      <formula>$N$133</formula>
    </cfRule>
    <cfRule type="cellIs" dxfId="453" priority="620" operator="equal">
      <formula>$N$131</formula>
    </cfRule>
  </conditionalFormatting>
  <conditionalFormatting sqref="N105:N113">
    <cfRule type="cellIs" dxfId="452" priority="612" operator="equal">
      <formula>$N$134</formula>
    </cfRule>
  </conditionalFormatting>
  <conditionalFormatting sqref="N105:N113">
    <cfRule type="cellIs" dxfId="451" priority="621" operator="equal">
      <formula>$N$132</formula>
    </cfRule>
  </conditionalFormatting>
  <conditionalFormatting sqref="R126">
    <cfRule type="cellIs" dxfId="450" priority="605" operator="equal">
      <formula>$N$140</formula>
    </cfRule>
    <cfRule type="cellIs" dxfId="449" priority="606" operator="equal">
      <formula>$N$139</formula>
    </cfRule>
  </conditionalFormatting>
  <conditionalFormatting sqref="R126">
    <cfRule type="cellIs" dxfId="448" priority="607" operator="equal">
      <formula>$N$138</formula>
    </cfRule>
    <cfRule type="cellIs" dxfId="447" priority="608" operator="equal">
      <formula>$N$137</formula>
    </cfRule>
    <cfRule type="cellIs" dxfId="446" priority="609" operator="equal">
      <formula>$N$136</formula>
    </cfRule>
    <cfRule type="cellIs" dxfId="445" priority="610" operator="equal">
      <formula>$N$135</formula>
    </cfRule>
    <cfRule type="cellIs" dxfId="444" priority="611" operator="equal">
      <formula>$N$131</formula>
    </cfRule>
  </conditionalFormatting>
  <conditionalFormatting sqref="R127">
    <cfRule type="cellIs" dxfId="443" priority="598" operator="equal">
      <formula>$N$140</formula>
    </cfRule>
    <cfRule type="cellIs" dxfId="442" priority="599" operator="equal">
      <formula>$N$139</formula>
    </cfRule>
  </conditionalFormatting>
  <conditionalFormatting sqref="R127">
    <cfRule type="cellIs" dxfId="441" priority="600" operator="equal">
      <formula>$N$138</formula>
    </cfRule>
    <cfRule type="cellIs" dxfId="440" priority="601" operator="equal">
      <formula>$N$137</formula>
    </cfRule>
    <cfRule type="cellIs" dxfId="439" priority="602" operator="equal">
      <formula>$N$136</formula>
    </cfRule>
    <cfRule type="cellIs" dxfId="438" priority="603" operator="equal">
      <formula>$N$135</formula>
    </cfRule>
    <cfRule type="cellIs" dxfId="437" priority="604" operator="equal">
      <formula>$N$131</formula>
    </cfRule>
  </conditionalFormatting>
  <conditionalFormatting sqref="R10">
    <cfRule type="cellIs" dxfId="436" priority="593" operator="equal">
      <formula>$N$138</formula>
    </cfRule>
    <cfRule type="cellIs" dxfId="435" priority="594" operator="equal">
      <formula>$N$137</formula>
    </cfRule>
    <cfRule type="cellIs" dxfId="434" priority="595" operator="equal">
      <formula>$N$136</formula>
    </cfRule>
    <cfRule type="cellIs" dxfId="433" priority="596" operator="equal">
      <formula>$N$135</formula>
    </cfRule>
    <cfRule type="cellIs" dxfId="432" priority="597" operator="equal">
      <formula>$N$131</formula>
    </cfRule>
  </conditionalFormatting>
  <conditionalFormatting sqref="R88">
    <cfRule type="cellIs" dxfId="431" priority="588" operator="equal">
      <formula>$N$138</formula>
    </cfRule>
    <cfRule type="cellIs" dxfId="430" priority="589" operator="equal">
      <formula>$N$137</formula>
    </cfRule>
    <cfRule type="cellIs" dxfId="429" priority="590" operator="equal">
      <formula>$N$136</formula>
    </cfRule>
    <cfRule type="cellIs" dxfId="428" priority="591" operator="equal">
      <formula>$N$135</formula>
    </cfRule>
    <cfRule type="cellIs" dxfId="427" priority="592" operator="equal">
      <formula>$N$131</formula>
    </cfRule>
  </conditionalFormatting>
  <conditionalFormatting sqref="R88">
    <cfRule type="cellIs" dxfId="426" priority="586" operator="equal">
      <formula>$N$140</formula>
    </cfRule>
    <cfRule type="cellIs" dxfId="425" priority="587" operator="equal">
      <formula>$N$139</formula>
    </cfRule>
  </conditionalFormatting>
  <conditionalFormatting sqref="R101">
    <cfRule type="cellIs" dxfId="424" priority="581" operator="equal">
      <formula>$N$138</formula>
    </cfRule>
    <cfRule type="cellIs" dxfId="423" priority="582" operator="equal">
      <formula>$N$137</formula>
    </cfRule>
    <cfRule type="cellIs" dxfId="422" priority="583" operator="equal">
      <formula>$N$136</formula>
    </cfRule>
    <cfRule type="cellIs" dxfId="421" priority="584" operator="equal">
      <formula>$N$135</formula>
    </cfRule>
    <cfRule type="cellIs" dxfId="420" priority="585" operator="equal">
      <formula>$N$131</formula>
    </cfRule>
  </conditionalFormatting>
  <conditionalFormatting sqref="R101">
    <cfRule type="cellIs" dxfId="419" priority="579" operator="equal">
      <formula>$N$140</formula>
    </cfRule>
    <cfRule type="cellIs" dxfId="418" priority="580" operator="equal">
      <formula>$N$139</formula>
    </cfRule>
  </conditionalFormatting>
  <conditionalFormatting sqref="P1:P6 P101:P103 P114:P116 P123:P1048576 P8:P90">
    <cfRule type="cellIs" dxfId="417" priority="578" operator="equal">
      <formula>"END"</formula>
    </cfRule>
  </conditionalFormatting>
  <conditionalFormatting sqref="Q1:Q6 Q101:Q103 Q114:Q116 Q123:Q1048576 Q8:Q9 Q11:Q90">
    <cfRule type="cellIs" dxfId="416" priority="576" operator="equal">
      <formula>"CAPTURE"</formula>
    </cfRule>
    <cfRule type="cellIs" dxfId="415" priority="577" operator="equal">
      <formula>"END"</formula>
    </cfRule>
  </conditionalFormatting>
  <conditionalFormatting sqref="Q117">
    <cfRule type="cellIs" dxfId="414" priority="574" operator="equal">
      <formula>"CAPTURE"</formula>
    </cfRule>
    <cfRule type="cellIs" dxfId="413" priority="575" operator="equal">
      <formula>"END"</formula>
    </cfRule>
  </conditionalFormatting>
  <conditionalFormatting sqref="R7">
    <cfRule type="cellIs" dxfId="412" priority="563" operator="equal">
      <formula>$N$140</formula>
    </cfRule>
    <cfRule type="cellIs" dxfId="411" priority="564" operator="equal">
      <formula>$N$139</formula>
    </cfRule>
  </conditionalFormatting>
  <conditionalFormatting sqref="N7">
    <cfRule type="cellIs" dxfId="410" priority="565" operator="equal">
      <formula>$N$140</formula>
    </cfRule>
    <cfRule type="cellIs" dxfId="409" priority="566" operator="equal">
      <formula>$N$139</formula>
    </cfRule>
    <cfRule type="cellIs" dxfId="408" priority="567" operator="equal">
      <formula>$N$138</formula>
    </cfRule>
    <cfRule type="cellIs" dxfId="407" priority="568" operator="equal">
      <formula>$N$137</formula>
    </cfRule>
    <cfRule type="cellIs" dxfId="406" priority="569" operator="equal">
      <formula>$N$136</formula>
    </cfRule>
    <cfRule type="cellIs" dxfId="405" priority="570" operator="equal">
      <formula>$N$135</formula>
    </cfRule>
    <cfRule type="cellIs" dxfId="404" priority="571" operator="equal">
      <formula>$N$133</formula>
    </cfRule>
    <cfRule type="cellIs" dxfId="403" priority="572" operator="equal">
      <formula>$N$131</formula>
    </cfRule>
  </conditionalFormatting>
  <conditionalFormatting sqref="N7">
    <cfRule type="cellIs" dxfId="402" priority="562" operator="equal">
      <formula>$N$134</formula>
    </cfRule>
  </conditionalFormatting>
  <conditionalFormatting sqref="N7">
    <cfRule type="cellIs" dxfId="401" priority="573" operator="equal">
      <formula>$N$132</formula>
    </cfRule>
  </conditionalFormatting>
  <conditionalFormatting sqref="P7">
    <cfRule type="cellIs" dxfId="400" priority="561" operator="equal">
      <formula>"END"</formula>
    </cfRule>
  </conditionalFormatting>
  <conditionalFormatting sqref="Q7">
    <cfRule type="cellIs" dxfId="399" priority="559" operator="equal">
      <formula>"CAPTURE"</formula>
    </cfRule>
    <cfRule type="cellIs" dxfId="398" priority="560" operator="equal">
      <formula>"END"</formula>
    </cfRule>
  </conditionalFormatting>
  <conditionalFormatting sqref="S101:S103 S114:S116 S123:S1048576 S1:S12 S88:S90">
    <cfRule type="cellIs" dxfId="397" priority="557" operator="equal">
      <formula>"RESOLVE RATE"</formula>
    </cfRule>
    <cfRule type="cellIs" dxfId="396" priority="558" operator="equal">
      <formula>"END"</formula>
    </cfRule>
  </conditionalFormatting>
  <conditionalFormatting sqref="P13:P87">
    <cfRule type="cellIs" dxfId="395" priority="542" operator="equal">
      <formula>"Select Stage"</formula>
    </cfRule>
    <cfRule type="cellIs" dxfId="394" priority="548" operator="equal">
      <formula>"LECL % CAPTURE &gt;&gt;&gt;"</formula>
    </cfRule>
  </conditionalFormatting>
  <conditionalFormatting sqref="P14">
    <cfRule type="cellIs" dxfId="393" priority="547" operator="equal">
      <formula>"12-m ECL"</formula>
    </cfRule>
  </conditionalFormatting>
  <conditionalFormatting sqref="P13:P87">
    <cfRule type="cellIs" dxfId="392" priority="546" operator="equal">
      <formula>"12-m ECL"</formula>
    </cfRule>
  </conditionalFormatting>
  <conditionalFormatting sqref="P13:P87">
    <cfRule type="cellIs" dxfId="391" priority="545" operator="equal">
      <formula>"12-m ECL"</formula>
    </cfRule>
  </conditionalFormatting>
  <conditionalFormatting sqref="S13:S87">
    <cfRule type="cellIs" dxfId="390" priority="539" operator="equal">
      <formula>"Select Stage"</formula>
    </cfRule>
    <cfRule type="cellIs" dxfId="389" priority="543" operator="equal">
      <formula>"RESOLVE RATE"</formula>
    </cfRule>
    <cfRule type="cellIs" dxfId="388" priority="544" operator="equal">
      <formula>"END"</formula>
    </cfRule>
  </conditionalFormatting>
  <conditionalFormatting sqref="P14">
    <cfRule type="cellIs" dxfId="387" priority="541" operator="equal">
      <formula>"12-m ECL"</formula>
    </cfRule>
  </conditionalFormatting>
  <conditionalFormatting sqref="P13:P87">
    <cfRule type="cellIs" dxfId="386" priority="540" operator="equal">
      <formula>"12-m ECL"</formula>
    </cfRule>
  </conditionalFormatting>
  <conditionalFormatting sqref="Q118">
    <cfRule type="cellIs" dxfId="385" priority="537" operator="equal">
      <formula>"CAPTURE"</formula>
    </cfRule>
    <cfRule type="cellIs" dxfId="384" priority="538" operator="equal">
      <formula>"END"</formula>
    </cfRule>
  </conditionalFormatting>
  <conditionalFormatting sqref="Q119">
    <cfRule type="cellIs" dxfId="383" priority="535" operator="equal">
      <formula>"CAPTURE"</formula>
    </cfRule>
    <cfRule type="cellIs" dxfId="382" priority="536" operator="equal">
      <formula>"END"</formula>
    </cfRule>
  </conditionalFormatting>
  <conditionalFormatting sqref="Q120">
    <cfRule type="cellIs" dxfId="381" priority="533" operator="equal">
      <formula>"CAPTURE"</formula>
    </cfRule>
    <cfRule type="cellIs" dxfId="380" priority="534" operator="equal">
      <formula>"END"</formula>
    </cfRule>
  </conditionalFormatting>
  <conditionalFormatting sqref="Q121">
    <cfRule type="cellIs" dxfId="379" priority="531" operator="equal">
      <formula>"CAPTURE"</formula>
    </cfRule>
    <cfRule type="cellIs" dxfId="378" priority="532" operator="equal">
      <formula>"END"</formula>
    </cfRule>
  </conditionalFormatting>
  <conditionalFormatting sqref="Q122">
    <cfRule type="cellIs" dxfId="377" priority="529" operator="equal">
      <formula>"CAPTURE"</formula>
    </cfRule>
    <cfRule type="cellIs" dxfId="376" priority="530" operator="equal">
      <formula>"END"</formula>
    </cfRule>
  </conditionalFormatting>
  <conditionalFormatting sqref="R117">
    <cfRule type="cellIs" dxfId="375" priority="522" operator="equal">
      <formula>$N$140</formula>
    </cfRule>
    <cfRule type="cellIs" dxfId="374" priority="523" operator="equal">
      <formula>$N$139</formula>
    </cfRule>
  </conditionalFormatting>
  <conditionalFormatting sqref="R117">
    <cfRule type="cellIs" dxfId="373" priority="524" operator="equal">
      <formula>$N$138</formula>
    </cfRule>
    <cfRule type="cellIs" dxfId="372" priority="525" operator="equal">
      <formula>$N$137</formula>
    </cfRule>
    <cfRule type="cellIs" dxfId="371" priority="526" operator="equal">
      <formula>$N$136</formula>
    </cfRule>
    <cfRule type="cellIs" dxfId="370" priority="527" operator="equal">
      <formula>$N$135</formula>
    </cfRule>
    <cfRule type="cellIs" dxfId="369" priority="528" operator="equal">
      <formula>$N$131</formula>
    </cfRule>
  </conditionalFormatting>
  <conditionalFormatting sqref="R119">
    <cfRule type="cellIs" dxfId="368" priority="508" operator="equal">
      <formula>$N$140</formula>
    </cfRule>
    <cfRule type="cellIs" dxfId="367" priority="509" operator="equal">
      <formula>$N$139</formula>
    </cfRule>
  </conditionalFormatting>
  <conditionalFormatting sqref="R119">
    <cfRule type="cellIs" dxfId="366" priority="510" operator="equal">
      <formula>$N$138</formula>
    </cfRule>
    <cfRule type="cellIs" dxfId="365" priority="511" operator="equal">
      <formula>$N$137</formula>
    </cfRule>
    <cfRule type="cellIs" dxfId="364" priority="512" operator="equal">
      <formula>$N$136</formula>
    </cfRule>
    <cfRule type="cellIs" dxfId="363" priority="513" operator="equal">
      <formula>$N$135</formula>
    </cfRule>
    <cfRule type="cellIs" dxfId="362" priority="514" operator="equal">
      <formula>$N$131</formula>
    </cfRule>
  </conditionalFormatting>
  <conditionalFormatting sqref="R120">
    <cfRule type="cellIs" dxfId="361" priority="501" operator="equal">
      <formula>$N$140</formula>
    </cfRule>
    <cfRule type="cellIs" dxfId="360" priority="502" operator="equal">
      <formula>$N$139</formula>
    </cfRule>
  </conditionalFormatting>
  <conditionalFormatting sqref="R120">
    <cfRule type="cellIs" dxfId="359" priority="503" operator="equal">
      <formula>$N$138</formula>
    </cfRule>
    <cfRule type="cellIs" dxfId="358" priority="504" operator="equal">
      <formula>$N$137</formula>
    </cfRule>
    <cfRule type="cellIs" dxfId="357" priority="505" operator="equal">
      <formula>$N$136</formula>
    </cfRule>
    <cfRule type="cellIs" dxfId="356" priority="506" operator="equal">
      <formula>$N$135</formula>
    </cfRule>
    <cfRule type="cellIs" dxfId="355" priority="507" operator="equal">
      <formula>$N$131</formula>
    </cfRule>
  </conditionalFormatting>
  <conditionalFormatting sqref="R121">
    <cfRule type="cellIs" dxfId="354" priority="494" operator="equal">
      <formula>$N$140</formula>
    </cfRule>
    <cfRule type="cellIs" dxfId="353" priority="495" operator="equal">
      <formula>$N$139</formula>
    </cfRule>
  </conditionalFormatting>
  <conditionalFormatting sqref="R121">
    <cfRule type="cellIs" dxfId="352" priority="496" operator="equal">
      <formula>$N$138</formula>
    </cfRule>
    <cfRule type="cellIs" dxfId="351" priority="497" operator="equal">
      <formula>$N$137</formula>
    </cfRule>
    <cfRule type="cellIs" dxfId="350" priority="498" operator="equal">
      <formula>$N$136</formula>
    </cfRule>
    <cfRule type="cellIs" dxfId="349" priority="499" operator="equal">
      <formula>$N$135</formula>
    </cfRule>
    <cfRule type="cellIs" dxfId="348" priority="500" operator="equal">
      <formula>$N$131</formula>
    </cfRule>
  </conditionalFormatting>
  <conditionalFormatting sqref="S118">
    <cfRule type="cellIs" dxfId="347" priority="485" operator="equal">
      <formula>"END"</formula>
    </cfRule>
  </conditionalFormatting>
  <conditionalFormatting sqref="S119">
    <cfRule type="cellIs" dxfId="346" priority="484" operator="equal">
      <formula>"END"</formula>
    </cfRule>
  </conditionalFormatting>
  <conditionalFormatting sqref="S120">
    <cfRule type="cellIs" dxfId="345" priority="483" operator="equal">
      <formula>"END"</formula>
    </cfRule>
  </conditionalFormatting>
  <conditionalFormatting sqref="S121">
    <cfRule type="cellIs" dxfId="344" priority="482" operator="equal">
      <formula>"END"</formula>
    </cfRule>
  </conditionalFormatting>
  <conditionalFormatting sqref="S122">
    <cfRule type="cellIs" dxfId="343" priority="481" operator="equal">
      <formula>"END"</formula>
    </cfRule>
  </conditionalFormatting>
  <conditionalFormatting sqref="P104:P109">
    <cfRule type="cellIs" dxfId="342" priority="388" operator="equal">
      <formula>"END"</formula>
    </cfRule>
  </conditionalFormatting>
  <conditionalFormatting sqref="Q104:Q109">
    <cfRule type="cellIs" dxfId="341" priority="386" operator="equal">
      <formula>"CAPTURE"</formula>
    </cfRule>
    <cfRule type="cellIs" dxfId="340" priority="387" operator="equal">
      <formula>"END"</formula>
    </cfRule>
  </conditionalFormatting>
  <conditionalFormatting sqref="P104:P109">
    <cfRule type="cellIs" dxfId="339" priority="381" operator="equal">
      <formula>"Select Stage"</formula>
    </cfRule>
    <cfRule type="cellIs" dxfId="338" priority="385" operator="equal">
      <formula>"LECL % CAPTURE &gt;&gt;&gt;"</formula>
    </cfRule>
  </conditionalFormatting>
  <conditionalFormatting sqref="P105">
    <cfRule type="cellIs" dxfId="337" priority="384" operator="equal">
      <formula>"12-m ECL"</formula>
    </cfRule>
  </conditionalFormatting>
  <conditionalFormatting sqref="P104:P109">
    <cfRule type="cellIs" dxfId="336" priority="383" operator="equal">
      <formula>"12-m ECL"</formula>
    </cfRule>
  </conditionalFormatting>
  <conditionalFormatting sqref="P104:P109">
    <cfRule type="cellIs" dxfId="335" priority="382" operator="equal">
      <formula>"12-m ECL"</formula>
    </cfRule>
  </conditionalFormatting>
  <conditionalFormatting sqref="P105">
    <cfRule type="cellIs" dxfId="334" priority="380" operator="equal">
      <formula>"12-m ECL"</formula>
    </cfRule>
  </conditionalFormatting>
  <conditionalFormatting sqref="P104:P109">
    <cfRule type="cellIs" dxfId="333" priority="379" operator="equal">
      <formula>"12-m ECL"</formula>
    </cfRule>
  </conditionalFormatting>
  <conditionalFormatting sqref="Q110">
    <cfRule type="cellIs" dxfId="332" priority="376" operator="equal">
      <formula>"CAPTURE"</formula>
    </cfRule>
    <cfRule type="cellIs" dxfId="331" priority="377" operator="equal">
      <formula>"END"</formula>
    </cfRule>
  </conditionalFormatting>
  <conditionalFormatting sqref="Q111">
    <cfRule type="cellIs" dxfId="330" priority="368" operator="equal">
      <formula>"CAPTURE"</formula>
    </cfRule>
    <cfRule type="cellIs" dxfId="329" priority="369" operator="equal">
      <formula>"END"</formula>
    </cfRule>
  </conditionalFormatting>
  <conditionalFormatting sqref="Q112">
    <cfRule type="cellIs" dxfId="328" priority="360" operator="equal">
      <formula>"CAPTURE"</formula>
    </cfRule>
    <cfRule type="cellIs" dxfId="327" priority="361" operator="equal">
      <formula>"END"</formula>
    </cfRule>
  </conditionalFormatting>
  <conditionalFormatting sqref="Q113">
    <cfRule type="cellIs" dxfId="326" priority="352" operator="equal">
      <formula>"CAPTURE"</formula>
    </cfRule>
    <cfRule type="cellIs" dxfId="325" priority="353" operator="equal">
      <formula>"END"</formula>
    </cfRule>
  </conditionalFormatting>
  <conditionalFormatting sqref="R104">
    <cfRule type="cellIs" dxfId="324" priority="340" operator="equal">
      <formula>$N$140</formula>
    </cfRule>
    <cfRule type="cellIs" dxfId="323" priority="341" operator="equal">
      <formula>$N$139</formula>
    </cfRule>
  </conditionalFormatting>
  <conditionalFormatting sqref="R104">
    <cfRule type="cellIs" dxfId="322" priority="342" operator="equal">
      <formula>$N$138</formula>
    </cfRule>
    <cfRule type="cellIs" dxfId="321" priority="343" operator="equal">
      <formula>$N$137</formula>
    </cfRule>
    <cfRule type="cellIs" dxfId="320" priority="344" operator="equal">
      <formula>$N$136</formula>
    </cfRule>
    <cfRule type="cellIs" dxfId="319" priority="345" operator="equal">
      <formula>$N$135</formula>
    </cfRule>
    <cfRule type="cellIs" dxfId="318" priority="346" operator="equal">
      <formula>$N$131</formula>
    </cfRule>
  </conditionalFormatting>
  <conditionalFormatting sqref="R105">
    <cfRule type="cellIs" dxfId="317" priority="333" operator="equal">
      <formula>$N$140</formula>
    </cfRule>
    <cfRule type="cellIs" dxfId="316" priority="334" operator="equal">
      <formula>$N$139</formula>
    </cfRule>
  </conditionalFormatting>
  <conditionalFormatting sqref="R105">
    <cfRule type="cellIs" dxfId="315" priority="335" operator="equal">
      <formula>$N$138</formula>
    </cfRule>
    <cfRule type="cellIs" dxfId="314" priority="336" operator="equal">
      <formula>$N$137</formula>
    </cfRule>
    <cfRule type="cellIs" dxfId="313" priority="337" operator="equal">
      <formula>$N$136</formula>
    </cfRule>
    <cfRule type="cellIs" dxfId="312" priority="338" operator="equal">
      <formula>$N$135</formula>
    </cfRule>
    <cfRule type="cellIs" dxfId="311" priority="339" operator="equal">
      <formula>$N$131</formula>
    </cfRule>
  </conditionalFormatting>
  <conditionalFormatting sqref="R106">
    <cfRule type="cellIs" dxfId="310" priority="326" operator="equal">
      <formula>$N$140</formula>
    </cfRule>
    <cfRule type="cellIs" dxfId="309" priority="327" operator="equal">
      <formula>$N$139</formula>
    </cfRule>
  </conditionalFormatting>
  <conditionalFormatting sqref="R106">
    <cfRule type="cellIs" dxfId="308" priority="328" operator="equal">
      <formula>$N$138</formula>
    </cfRule>
    <cfRule type="cellIs" dxfId="307" priority="329" operator="equal">
      <formula>$N$137</formula>
    </cfRule>
    <cfRule type="cellIs" dxfId="306" priority="330" operator="equal">
      <formula>$N$136</formula>
    </cfRule>
    <cfRule type="cellIs" dxfId="305" priority="331" operator="equal">
      <formula>$N$135</formula>
    </cfRule>
    <cfRule type="cellIs" dxfId="304" priority="332" operator="equal">
      <formula>$N$131</formula>
    </cfRule>
  </conditionalFormatting>
  <conditionalFormatting sqref="R107">
    <cfRule type="cellIs" dxfId="303" priority="319" operator="equal">
      <formula>$N$140</formula>
    </cfRule>
    <cfRule type="cellIs" dxfId="302" priority="320" operator="equal">
      <formula>$N$139</formula>
    </cfRule>
  </conditionalFormatting>
  <conditionalFormatting sqref="R107">
    <cfRule type="cellIs" dxfId="301" priority="321" operator="equal">
      <formula>$N$138</formula>
    </cfRule>
    <cfRule type="cellIs" dxfId="300" priority="322" operator="equal">
      <formula>$N$137</formula>
    </cfRule>
    <cfRule type="cellIs" dxfId="299" priority="323" operator="equal">
      <formula>$N$136</formula>
    </cfRule>
    <cfRule type="cellIs" dxfId="298" priority="324" operator="equal">
      <formula>$N$135</formula>
    </cfRule>
    <cfRule type="cellIs" dxfId="297" priority="325" operator="equal">
      <formula>$N$131</formula>
    </cfRule>
  </conditionalFormatting>
  <conditionalFormatting sqref="R108">
    <cfRule type="cellIs" dxfId="296" priority="312" operator="equal">
      <formula>$N$140</formula>
    </cfRule>
    <cfRule type="cellIs" dxfId="295" priority="313" operator="equal">
      <formula>$N$139</formula>
    </cfRule>
  </conditionalFormatting>
  <conditionalFormatting sqref="R108">
    <cfRule type="cellIs" dxfId="294" priority="314" operator="equal">
      <formula>$N$138</formula>
    </cfRule>
    <cfRule type="cellIs" dxfId="293" priority="315" operator="equal">
      <formula>$N$137</formula>
    </cfRule>
    <cfRule type="cellIs" dxfId="292" priority="316" operator="equal">
      <formula>$N$136</formula>
    </cfRule>
    <cfRule type="cellIs" dxfId="291" priority="317" operator="equal">
      <formula>$N$135</formula>
    </cfRule>
    <cfRule type="cellIs" dxfId="290" priority="318" operator="equal">
      <formula>$N$131</formula>
    </cfRule>
  </conditionalFormatting>
  <conditionalFormatting sqref="R109">
    <cfRule type="cellIs" dxfId="289" priority="305" operator="equal">
      <formula>$N$140</formula>
    </cfRule>
    <cfRule type="cellIs" dxfId="288" priority="306" operator="equal">
      <formula>$N$139</formula>
    </cfRule>
  </conditionalFormatting>
  <conditionalFormatting sqref="R109">
    <cfRule type="cellIs" dxfId="287" priority="307" operator="equal">
      <formula>$N$138</formula>
    </cfRule>
    <cfRule type="cellIs" dxfId="286" priority="308" operator="equal">
      <formula>$N$137</formula>
    </cfRule>
    <cfRule type="cellIs" dxfId="285" priority="309" operator="equal">
      <formula>$N$136</formula>
    </cfRule>
    <cfRule type="cellIs" dxfId="284" priority="310" operator="equal">
      <formula>$N$135</formula>
    </cfRule>
    <cfRule type="cellIs" dxfId="283" priority="311" operator="equal">
      <formula>$N$131</formula>
    </cfRule>
  </conditionalFormatting>
  <conditionalFormatting sqref="R110">
    <cfRule type="cellIs" dxfId="282" priority="298" operator="equal">
      <formula>$N$140</formula>
    </cfRule>
    <cfRule type="cellIs" dxfId="281" priority="299" operator="equal">
      <formula>$N$139</formula>
    </cfRule>
  </conditionalFormatting>
  <conditionalFormatting sqref="R110">
    <cfRule type="cellIs" dxfId="280" priority="300" operator="equal">
      <formula>$N$138</formula>
    </cfRule>
    <cfRule type="cellIs" dxfId="279" priority="301" operator="equal">
      <formula>$N$137</formula>
    </cfRule>
    <cfRule type="cellIs" dxfId="278" priority="302" operator="equal">
      <formula>$N$136</formula>
    </cfRule>
    <cfRule type="cellIs" dxfId="277" priority="303" operator="equal">
      <formula>$N$135</formula>
    </cfRule>
    <cfRule type="cellIs" dxfId="276" priority="304" operator="equal">
      <formula>$N$131</formula>
    </cfRule>
  </conditionalFormatting>
  <conditionalFormatting sqref="R111">
    <cfRule type="cellIs" dxfId="275" priority="291" operator="equal">
      <formula>$N$140</formula>
    </cfRule>
    <cfRule type="cellIs" dxfId="274" priority="292" operator="equal">
      <formula>$N$139</formula>
    </cfRule>
  </conditionalFormatting>
  <conditionalFormatting sqref="R111">
    <cfRule type="cellIs" dxfId="273" priority="293" operator="equal">
      <formula>$N$138</formula>
    </cfRule>
    <cfRule type="cellIs" dxfId="272" priority="294" operator="equal">
      <formula>$N$137</formula>
    </cfRule>
    <cfRule type="cellIs" dxfId="271" priority="295" operator="equal">
      <formula>$N$136</formula>
    </cfRule>
    <cfRule type="cellIs" dxfId="270" priority="296" operator="equal">
      <formula>$N$135</formula>
    </cfRule>
    <cfRule type="cellIs" dxfId="269" priority="297" operator="equal">
      <formula>$N$131</formula>
    </cfRule>
  </conditionalFormatting>
  <conditionalFormatting sqref="R112">
    <cfRule type="cellIs" dxfId="268" priority="284" operator="equal">
      <formula>$N$140</formula>
    </cfRule>
    <cfRule type="cellIs" dxfId="267" priority="285" operator="equal">
      <formula>$N$139</formula>
    </cfRule>
  </conditionalFormatting>
  <conditionalFormatting sqref="R112">
    <cfRule type="cellIs" dxfId="266" priority="286" operator="equal">
      <formula>$N$138</formula>
    </cfRule>
    <cfRule type="cellIs" dxfId="265" priority="287" operator="equal">
      <formula>$N$137</formula>
    </cfRule>
    <cfRule type="cellIs" dxfId="264" priority="288" operator="equal">
      <formula>$N$136</formula>
    </cfRule>
    <cfRule type="cellIs" dxfId="263" priority="289" operator="equal">
      <formula>$N$135</formula>
    </cfRule>
    <cfRule type="cellIs" dxfId="262" priority="290" operator="equal">
      <formula>$N$131</formula>
    </cfRule>
  </conditionalFormatting>
  <conditionalFormatting sqref="R113">
    <cfRule type="cellIs" dxfId="261" priority="277" operator="equal">
      <formula>$N$140</formula>
    </cfRule>
    <cfRule type="cellIs" dxfId="260" priority="278" operator="equal">
      <formula>$N$139</formula>
    </cfRule>
  </conditionalFormatting>
  <conditionalFormatting sqref="R113">
    <cfRule type="cellIs" dxfId="259" priority="279" operator="equal">
      <formula>$N$138</formula>
    </cfRule>
    <cfRule type="cellIs" dxfId="258" priority="280" operator="equal">
      <formula>$N$137</formula>
    </cfRule>
    <cfRule type="cellIs" dxfId="257" priority="281" operator="equal">
      <formula>$N$136</formula>
    </cfRule>
    <cfRule type="cellIs" dxfId="256" priority="282" operator="equal">
      <formula>$N$135</formula>
    </cfRule>
    <cfRule type="cellIs" dxfId="255" priority="283" operator="equal">
      <formula>$N$131</formula>
    </cfRule>
  </conditionalFormatting>
  <conditionalFormatting sqref="S104">
    <cfRule type="cellIs" dxfId="254" priority="272" operator="equal">
      <formula>"Select Stage"</formula>
    </cfRule>
    <cfRule type="cellIs" dxfId="253" priority="273" operator="equal">
      <formula>"RESOLVE RATE"</formula>
    </cfRule>
    <cfRule type="cellIs" dxfId="252" priority="274" operator="equal">
      <formula>"END"</formula>
    </cfRule>
  </conditionalFormatting>
  <conditionalFormatting sqref="P117:P120">
    <cfRule type="cellIs" dxfId="251" priority="259" operator="equal">
      <formula>"END"</formula>
    </cfRule>
  </conditionalFormatting>
  <conditionalFormatting sqref="P117:P120">
    <cfRule type="cellIs" dxfId="250" priority="254" operator="equal">
      <formula>"Select Stage"</formula>
    </cfRule>
    <cfRule type="cellIs" dxfId="249" priority="258" operator="equal">
      <formula>"LECL % CAPTURE &gt;&gt;&gt;"</formula>
    </cfRule>
  </conditionalFormatting>
  <conditionalFormatting sqref="P118">
    <cfRule type="cellIs" dxfId="248" priority="257" operator="equal">
      <formula>"12-m ECL"</formula>
    </cfRule>
  </conditionalFormatting>
  <conditionalFormatting sqref="P117:P120">
    <cfRule type="cellIs" dxfId="247" priority="256" operator="equal">
      <formula>"12-m ECL"</formula>
    </cfRule>
  </conditionalFormatting>
  <conditionalFormatting sqref="P117:P120">
    <cfRule type="cellIs" dxfId="246" priority="255" operator="equal">
      <formula>"12-m ECL"</formula>
    </cfRule>
  </conditionalFormatting>
  <conditionalFormatting sqref="P118">
    <cfRule type="cellIs" dxfId="245" priority="253" operator="equal">
      <formula>"12-m ECL"</formula>
    </cfRule>
  </conditionalFormatting>
  <conditionalFormatting sqref="P117:P120">
    <cfRule type="cellIs" dxfId="244" priority="252" operator="equal">
      <formula>"12-m ECL"</formula>
    </cfRule>
  </conditionalFormatting>
  <conditionalFormatting sqref="P121">
    <cfRule type="cellIs" dxfId="243" priority="251" operator="equal">
      <formula>"END"</formula>
    </cfRule>
  </conditionalFormatting>
  <conditionalFormatting sqref="P121">
    <cfRule type="cellIs" dxfId="242" priority="247" operator="equal">
      <formula>"Select Stage"</formula>
    </cfRule>
    <cfRule type="cellIs" dxfId="241" priority="250" operator="equal">
      <formula>"LECL % CAPTURE &gt;&gt;&gt;"</formula>
    </cfRule>
  </conditionalFormatting>
  <conditionalFormatting sqref="P121">
    <cfRule type="cellIs" dxfId="240" priority="249" operator="equal">
      <formula>"12-m ECL"</formula>
    </cfRule>
  </conditionalFormatting>
  <conditionalFormatting sqref="P121">
    <cfRule type="cellIs" dxfId="239" priority="248" operator="equal">
      <formula>"12-m ECL"</formula>
    </cfRule>
  </conditionalFormatting>
  <conditionalFormatting sqref="P121">
    <cfRule type="cellIs" dxfId="238" priority="246" operator="equal">
      <formula>"12-m ECL"</formula>
    </cfRule>
  </conditionalFormatting>
  <conditionalFormatting sqref="P122">
    <cfRule type="cellIs" dxfId="237" priority="245" operator="equal">
      <formula>"END"</formula>
    </cfRule>
  </conditionalFormatting>
  <conditionalFormatting sqref="P122">
    <cfRule type="cellIs" dxfId="236" priority="241" operator="equal">
      <formula>"Select Stage"</formula>
    </cfRule>
    <cfRule type="cellIs" dxfId="235" priority="244" operator="equal">
      <formula>"LECL % CAPTURE &gt;&gt;&gt;"</formula>
    </cfRule>
  </conditionalFormatting>
  <conditionalFormatting sqref="P122">
    <cfRule type="cellIs" dxfId="234" priority="243" operator="equal">
      <formula>"12-m ECL"</formula>
    </cfRule>
  </conditionalFormatting>
  <conditionalFormatting sqref="P122">
    <cfRule type="cellIs" dxfId="233" priority="242" operator="equal">
      <formula>"12-m ECL"</formula>
    </cfRule>
  </conditionalFormatting>
  <conditionalFormatting sqref="P122">
    <cfRule type="cellIs" dxfId="232" priority="240" operator="equal">
      <formula>"12-m ECL"</formula>
    </cfRule>
  </conditionalFormatting>
  <conditionalFormatting sqref="P117:P122">
    <cfRule type="cellIs" dxfId="231" priority="239" operator="equal">
      <formula>"LECL"</formula>
    </cfRule>
  </conditionalFormatting>
  <conditionalFormatting sqref="P13:P87">
    <cfRule type="cellIs" dxfId="230" priority="238" operator="equal">
      <formula>"12-m ECL"</formula>
    </cfRule>
  </conditionalFormatting>
  <conditionalFormatting sqref="P13:P87">
    <cfRule type="cellIs" dxfId="229" priority="237" operator="equal">
      <formula>"12-m ECL"</formula>
    </cfRule>
  </conditionalFormatting>
  <conditionalFormatting sqref="P15">
    <cfRule type="cellIs" dxfId="228" priority="236" operator="equal">
      <formula>"12-m ECL"</formula>
    </cfRule>
  </conditionalFormatting>
  <conditionalFormatting sqref="P15">
    <cfRule type="cellIs" dxfId="227" priority="235" operator="equal">
      <formula>"12-m ECL"</formula>
    </cfRule>
  </conditionalFormatting>
  <conditionalFormatting sqref="P16">
    <cfRule type="cellIs" dxfId="226" priority="234" operator="equal">
      <formula>"12-m ECL"</formula>
    </cfRule>
  </conditionalFormatting>
  <conditionalFormatting sqref="P16">
    <cfRule type="cellIs" dxfId="225" priority="233" operator="equal">
      <formula>"12-m ECL"</formula>
    </cfRule>
  </conditionalFormatting>
  <conditionalFormatting sqref="P17">
    <cfRule type="cellIs" dxfId="224" priority="232" operator="equal">
      <formula>"12-m ECL"</formula>
    </cfRule>
  </conditionalFormatting>
  <conditionalFormatting sqref="P17">
    <cfRule type="cellIs" dxfId="223" priority="231" operator="equal">
      <formula>"12-m ECL"</formula>
    </cfRule>
  </conditionalFormatting>
  <conditionalFormatting sqref="P18">
    <cfRule type="cellIs" dxfId="222" priority="230" operator="equal">
      <formula>"12-m ECL"</formula>
    </cfRule>
  </conditionalFormatting>
  <conditionalFormatting sqref="P18">
    <cfRule type="cellIs" dxfId="221" priority="229" operator="equal">
      <formula>"12-m ECL"</formula>
    </cfRule>
  </conditionalFormatting>
  <conditionalFormatting sqref="P19">
    <cfRule type="cellIs" dxfId="220" priority="228" operator="equal">
      <formula>"12-m ECL"</formula>
    </cfRule>
  </conditionalFormatting>
  <conditionalFormatting sqref="P19">
    <cfRule type="cellIs" dxfId="219" priority="227" operator="equal">
      <formula>"12-m ECL"</formula>
    </cfRule>
  </conditionalFormatting>
  <conditionalFormatting sqref="P20">
    <cfRule type="cellIs" dxfId="218" priority="226" operator="equal">
      <formula>"12-m ECL"</formula>
    </cfRule>
  </conditionalFormatting>
  <conditionalFormatting sqref="P20">
    <cfRule type="cellIs" dxfId="217" priority="225" operator="equal">
      <formula>"12-m ECL"</formula>
    </cfRule>
  </conditionalFormatting>
  <conditionalFormatting sqref="P21">
    <cfRule type="cellIs" dxfId="216" priority="224" operator="equal">
      <formula>"12-m ECL"</formula>
    </cfRule>
  </conditionalFormatting>
  <conditionalFormatting sqref="P21">
    <cfRule type="cellIs" dxfId="215" priority="223" operator="equal">
      <formula>"12-m ECL"</formula>
    </cfRule>
  </conditionalFormatting>
  <conditionalFormatting sqref="R91:R96">
    <cfRule type="cellIs" dxfId="214" priority="216" operator="equal">
      <formula>$N$140</formula>
    </cfRule>
    <cfRule type="cellIs" dxfId="213" priority="217" operator="equal">
      <formula>$N$139</formula>
    </cfRule>
  </conditionalFormatting>
  <conditionalFormatting sqref="R91:R96">
    <cfRule type="cellIs" dxfId="212" priority="218" operator="equal">
      <formula>$N$138</formula>
    </cfRule>
    <cfRule type="cellIs" dxfId="211" priority="219" operator="equal">
      <formula>$N$137</formula>
    </cfRule>
    <cfRule type="cellIs" dxfId="210" priority="220" operator="equal">
      <formula>$N$136</formula>
    </cfRule>
    <cfRule type="cellIs" dxfId="209" priority="221" operator="equal">
      <formula>$N$135</formula>
    </cfRule>
    <cfRule type="cellIs" dxfId="208" priority="222" operator="equal">
      <formula>$N$131</formula>
    </cfRule>
  </conditionalFormatting>
  <conditionalFormatting sqref="P91:P96">
    <cfRule type="cellIs" dxfId="207" priority="215" operator="equal">
      <formula>"END"</formula>
    </cfRule>
  </conditionalFormatting>
  <conditionalFormatting sqref="Q91:Q96">
    <cfRule type="cellIs" dxfId="206" priority="213" operator="equal">
      <formula>"CAPTURE"</formula>
    </cfRule>
    <cfRule type="cellIs" dxfId="205" priority="214" operator="equal">
      <formula>"END"</formula>
    </cfRule>
  </conditionalFormatting>
  <conditionalFormatting sqref="P91:P96">
    <cfRule type="cellIs" dxfId="204" priority="206" operator="equal">
      <formula>"Select Stage"</formula>
    </cfRule>
    <cfRule type="cellIs" dxfId="203" priority="212" operator="equal">
      <formula>"LECL % CAPTURE &gt;&gt;&gt;"</formula>
    </cfRule>
  </conditionalFormatting>
  <conditionalFormatting sqref="P92">
    <cfRule type="cellIs" dxfId="202" priority="211" operator="equal">
      <formula>"12-m ECL"</formula>
    </cfRule>
  </conditionalFormatting>
  <conditionalFormatting sqref="P91:P96">
    <cfRule type="cellIs" dxfId="201" priority="210" operator="equal">
      <formula>"12-m ECL"</formula>
    </cfRule>
  </conditionalFormatting>
  <conditionalFormatting sqref="P91:P96">
    <cfRule type="cellIs" dxfId="200" priority="209" operator="equal">
      <formula>"12-m ECL"</formula>
    </cfRule>
  </conditionalFormatting>
  <conditionalFormatting sqref="S91:S96">
    <cfRule type="cellIs" dxfId="199" priority="203" operator="equal">
      <formula>"Select Stage"</formula>
    </cfRule>
    <cfRule type="cellIs" dxfId="198" priority="207" operator="equal">
      <formula>"RESOLVE RATE"</formula>
    </cfRule>
    <cfRule type="cellIs" dxfId="197" priority="208" operator="equal">
      <formula>"END"</formula>
    </cfRule>
  </conditionalFormatting>
  <conditionalFormatting sqref="P92">
    <cfRule type="cellIs" dxfId="196" priority="205" operator="equal">
      <formula>"12-m ECL"</formula>
    </cfRule>
  </conditionalFormatting>
  <conditionalFormatting sqref="P91:P96">
    <cfRule type="cellIs" dxfId="195" priority="204" operator="equal">
      <formula>"12-m ECL"</formula>
    </cfRule>
  </conditionalFormatting>
  <conditionalFormatting sqref="P91:P96">
    <cfRule type="cellIs" dxfId="194" priority="202" operator="equal">
      <formula>"12-m ECL"</formula>
    </cfRule>
  </conditionalFormatting>
  <conditionalFormatting sqref="P91:P96">
    <cfRule type="cellIs" dxfId="193" priority="201" operator="equal">
      <formula>"12-m ECL"</formula>
    </cfRule>
  </conditionalFormatting>
  <conditionalFormatting sqref="P93">
    <cfRule type="cellIs" dxfId="192" priority="200" operator="equal">
      <formula>"12-m ECL"</formula>
    </cfRule>
  </conditionalFormatting>
  <conditionalFormatting sqref="P93">
    <cfRule type="cellIs" dxfId="191" priority="199" operator="equal">
      <formula>"12-m ECL"</formula>
    </cfRule>
  </conditionalFormatting>
  <conditionalFormatting sqref="P94">
    <cfRule type="cellIs" dxfId="190" priority="198" operator="equal">
      <formula>"12-m ECL"</formula>
    </cfRule>
  </conditionalFormatting>
  <conditionalFormatting sqref="P94">
    <cfRule type="cellIs" dxfId="189" priority="197" operator="equal">
      <formula>"12-m ECL"</formula>
    </cfRule>
  </conditionalFormatting>
  <conditionalFormatting sqref="P95">
    <cfRule type="cellIs" dxfId="188" priority="196" operator="equal">
      <formula>"12-m ECL"</formula>
    </cfRule>
  </conditionalFormatting>
  <conditionalFormatting sqref="P95">
    <cfRule type="cellIs" dxfId="187" priority="195" operator="equal">
      <formula>"12-m ECL"</formula>
    </cfRule>
  </conditionalFormatting>
  <conditionalFormatting sqref="P96">
    <cfRule type="cellIs" dxfId="186" priority="194" operator="equal">
      <formula>"12-m ECL"</formula>
    </cfRule>
  </conditionalFormatting>
  <conditionalFormatting sqref="P96">
    <cfRule type="cellIs" dxfId="185" priority="193" operator="equal">
      <formula>"12-m ECL"</formula>
    </cfRule>
  </conditionalFormatting>
  <conditionalFormatting sqref="R97">
    <cfRule type="cellIs" dxfId="184" priority="186" operator="equal">
      <formula>$N$140</formula>
    </cfRule>
    <cfRule type="cellIs" dxfId="183" priority="187" operator="equal">
      <formula>$N$139</formula>
    </cfRule>
  </conditionalFormatting>
  <conditionalFormatting sqref="R97">
    <cfRule type="cellIs" dxfId="182" priority="188" operator="equal">
      <formula>$N$138</formula>
    </cfRule>
    <cfRule type="cellIs" dxfId="181" priority="189" operator="equal">
      <formula>$N$137</formula>
    </cfRule>
    <cfRule type="cellIs" dxfId="180" priority="190" operator="equal">
      <formula>$N$136</formula>
    </cfRule>
    <cfRule type="cellIs" dxfId="179" priority="191" operator="equal">
      <formula>$N$135</formula>
    </cfRule>
    <cfRule type="cellIs" dxfId="178" priority="192" operator="equal">
      <formula>$N$131</formula>
    </cfRule>
  </conditionalFormatting>
  <conditionalFormatting sqref="P97">
    <cfRule type="cellIs" dxfId="177" priority="185" operator="equal">
      <formula>"END"</formula>
    </cfRule>
  </conditionalFormatting>
  <conditionalFormatting sqref="Q97">
    <cfRule type="cellIs" dxfId="176" priority="183" operator="equal">
      <formula>"CAPTURE"</formula>
    </cfRule>
    <cfRule type="cellIs" dxfId="175" priority="184" operator="equal">
      <formula>"END"</formula>
    </cfRule>
  </conditionalFormatting>
  <conditionalFormatting sqref="P97">
    <cfRule type="cellIs" dxfId="174" priority="177" operator="equal">
      <formula>"Select Stage"</formula>
    </cfRule>
    <cfRule type="cellIs" dxfId="173" priority="182" operator="equal">
      <formula>"LECL % CAPTURE &gt;&gt;&gt;"</formula>
    </cfRule>
  </conditionalFormatting>
  <conditionalFormatting sqref="P97">
    <cfRule type="cellIs" dxfId="172" priority="181" operator="equal">
      <formula>"12-m ECL"</formula>
    </cfRule>
  </conditionalFormatting>
  <conditionalFormatting sqref="P97">
    <cfRule type="cellIs" dxfId="171" priority="180" operator="equal">
      <formula>"12-m ECL"</formula>
    </cfRule>
  </conditionalFormatting>
  <conditionalFormatting sqref="S97">
    <cfRule type="cellIs" dxfId="170" priority="175" operator="equal">
      <formula>"Select Stage"</formula>
    </cfRule>
    <cfRule type="cellIs" dxfId="169" priority="178" operator="equal">
      <formula>"RESOLVE RATE"</formula>
    </cfRule>
    <cfRule type="cellIs" dxfId="168" priority="179" operator="equal">
      <formula>"END"</formula>
    </cfRule>
  </conditionalFormatting>
  <conditionalFormatting sqref="P97">
    <cfRule type="cellIs" dxfId="167" priority="176" operator="equal">
      <formula>"12-m ECL"</formula>
    </cfRule>
  </conditionalFormatting>
  <conditionalFormatting sqref="P97">
    <cfRule type="cellIs" dxfId="166" priority="174" operator="equal">
      <formula>"12-m ECL"</formula>
    </cfRule>
  </conditionalFormatting>
  <conditionalFormatting sqref="P97">
    <cfRule type="cellIs" dxfId="165" priority="173" operator="equal">
      <formula>"12-m ECL"</formula>
    </cfRule>
  </conditionalFormatting>
  <conditionalFormatting sqref="P97">
    <cfRule type="cellIs" dxfId="164" priority="172" operator="equal">
      <formula>"12-m ECL"</formula>
    </cfRule>
  </conditionalFormatting>
  <conditionalFormatting sqref="P97">
    <cfRule type="cellIs" dxfId="163" priority="171" operator="equal">
      <formula>"12-m ECL"</formula>
    </cfRule>
  </conditionalFormatting>
  <conditionalFormatting sqref="P98">
    <cfRule type="cellIs" dxfId="162" priority="163" operator="equal">
      <formula>"END"</formula>
    </cfRule>
  </conditionalFormatting>
  <conditionalFormatting sqref="Q98">
    <cfRule type="cellIs" dxfId="161" priority="161" operator="equal">
      <formula>"CAPTURE"</formula>
    </cfRule>
    <cfRule type="cellIs" dxfId="160" priority="162" operator="equal">
      <formula>"END"</formula>
    </cfRule>
  </conditionalFormatting>
  <conditionalFormatting sqref="P98">
    <cfRule type="cellIs" dxfId="159" priority="155" operator="equal">
      <formula>"Select Stage"</formula>
    </cfRule>
    <cfRule type="cellIs" dxfId="158" priority="160" operator="equal">
      <formula>"LECL % CAPTURE &gt;&gt;&gt;"</formula>
    </cfRule>
  </conditionalFormatting>
  <conditionalFormatting sqref="P98">
    <cfRule type="cellIs" dxfId="157" priority="159" operator="equal">
      <formula>"12-m ECL"</formula>
    </cfRule>
  </conditionalFormatting>
  <conditionalFormatting sqref="P98">
    <cfRule type="cellIs" dxfId="156" priority="158" operator="equal">
      <formula>"12-m ECL"</formula>
    </cfRule>
  </conditionalFormatting>
  <conditionalFormatting sqref="S98">
    <cfRule type="cellIs" dxfId="155" priority="153" operator="equal">
      <formula>"Select Stage"</formula>
    </cfRule>
    <cfRule type="cellIs" dxfId="154" priority="156" operator="equal">
      <formula>"RESOLVE RATE"</formula>
    </cfRule>
    <cfRule type="cellIs" dxfId="153" priority="157" operator="equal">
      <formula>"END"</formula>
    </cfRule>
  </conditionalFormatting>
  <conditionalFormatting sqref="P98">
    <cfRule type="cellIs" dxfId="152" priority="154" operator="equal">
      <formula>"12-m ECL"</formula>
    </cfRule>
  </conditionalFormatting>
  <conditionalFormatting sqref="P98">
    <cfRule type="cellIs" dxfId="151" priority="152" operator="equal">
      <formula>"12-m ECL"</formula>
    </cfRule>
  </conditionalFormatting>
  <conditionalFormatting sqref="P98">
    <cfRule type="cellIs" dxfId="150" priority="151" operator="equal">
      <formula>"12-m ECL"</formula>
    </cfRule>
  </conditionalFormatting>
  <conditionalFormatting sqref="P98">
    <cfRule type="cellIs" dxfId="149" priority="150" operator="equal">
      <formula>"12-m ECL"</formula>
    </cfRule>
  </conditionalFormatting>
  <conditionalFormatting sqref="P98">
    <cfRule type="cellIs" dxfId="148" priority="149" operator="equal">
      <formula>"12-m ECL"</formula>
    </cfRule>
  </conditionalFormatting>
  <conditionalFormatting sqref="R99">
    <cfRule type="cellIs" dxfId="147" priority="142" operator="equal">
      <formula>$N$140</formula>
    </cfRule>
    <cfRule type="cellIs" dxfId="146" priority="143" operator="equal">
      <formula>$N$139</formula>
    </cfRule>
  </conditionalFormatting>
  <conditionalFormatting sqref="R99">
    <cfRule type="cellIs" dxfId="145" priority="144" operator="equal">
      <formula>$N$138</formula>
    </cfRule>
    <cfRule type="cellIs" dxfId="144" priority="145" operator="equal">
      <formula>$N$137</formula>
    </cfRule>
    <cfRule type="cellIs" dxfId="143" priority="146" operator="equal">
      <formula>$N$136</formula>
    </cfRule>
    <cfRule type="cellIs" dxfId="142" priority="147" operator="equal">
      <formula>$N$135</formula>
    </cfRule>
    <cfRule type="cellIs" dxfId="141" priority="148" operator="equal">
      <formula>$N$131</formula>
    </cfRule>
  </conditionalFormatting>
  <conditionalFormatting sqref="P99">
    <cfRule type="cellIs" dxfId="140" priority="141" operator="equal">
      <formula>"END"</formula>
    </cfRule>
  </conditionalFormatting>
  <conditionalFormatting sqref="Q99">
    <cfRule type="cellIs" dxfId="139" priority="139" operator="equal">
      <formula>"CAPTURE"</formula>
    </cfRule>
    <cfRule type="cellIs" dxfId="138" priority="140" operator="equal">
      <formula>"END"</formula>
    </cfRule>
  </conditionalFormatting>
  <conditionalFormatting sqref="P99">
    <cfRule type="cellIs" dxfId="137" priority="133" operator="equal">
      <formula>"Select Stage"</formula>
    </cfRule>
    <cfRule type="cellIs" dxfId="136" priority="138" operator="equal">
      <formula>"LECL % CAPTURE &gt;&gt;&gt;"</formula>
    </cfRule>
  </conditionalFormatting>
  <conditionalFormatting sqref="P99">
    <cfRule type="cellIs" dxfId="135" priority="137" operator="equal">
      <formula>"12-m ECL"</formula>
    </cfRule>
  </conditionalFormatting>
  <conditionalFormatting sqref="P99">
    <cfRule type="cellIs" dxfId="134" priority="136" operator="equal">
      <formula>"12-m ECL"</formula>
    </cfRule>
  </conditionalFormatting>
  <conditionalFormatting sqref="S99">
    <cfRule type="cellIs" dxfId="133" priority="131" operator="equal">
      <formula>"Select Stage"</formula>
    </cfRule>
    <cfRule type="cellIs" dxfId="132" priority="134" operator="equal">
      <formula>"RESOLVE RATE"</formula>
    </cfRule>
    <cfRule type="cellIs" dxfId="131" priority="135" operator="equal">
      <formula>"END"</formula>
    </cfRule>
  </conditionalFormatting>
  <conditionalFormatting sqref="P99">
    <cfRule type="cellIs" dxfId="130" priority="132" operator="equal">
      <formula>"12-m ECL"</formula>
    </cfRule>
  </conditionalFormatting>
  <conditionalFormatting sqref="P99">
    <cfRule type="cellIs" dxfId="129" priority="130" operator="equal">
      <formula>"12-m ECL"</formula>
    </cfRule>
  </conditionalFormatting>
  <conditionalFormatting sqref="P99">
    <cfRule type="cellIs" dxfId="128" priority="129" operator="equal">
      <formula>"12-m ECL"</formula>
    </cfRule>
  </conditionalFormatting>
  <conditionalFormatting sqref="P99">
    <cfRule type="cellIs" dxfId="127" priority="128" operator="equal">
      <formula>"12-m ECL"</formula>
    </cfRule>
  </conditionalFormatting>
  <conditionalFormatting sqref="P99">
    <cfRule type="cellIs" dxfId="126" priority="127" operator="equal">
      <formula>"12-m ECL"</formula>
    </cfRule>
  </conditionalFormatting>
  <conditionalFormatting sqref="R100">
    <cfRule type="cellIs" dxfId="125" priority="120" operator="equal">
      <formula>$N$140</formula>
    </cfRule>
    <cfRule type="cellIs" dxfId="124" priority="121" operator="equal">
      <formula>$N$139</formula>
    </cfRule>
  </conditionalFormatting>
  <conditionalFormatting sqref="R100">
    <cfRule type="cellIs" dxfId="123" priority="122" operator="equal">
      <formula>$N$138</formula>
    </cfRule>
    <cfRule type="cellIs" dxfId="122" priority="123" operator="equal">
      <formula>$N$137</formula>
    </cfRule>
    <cfRule type="cellIs" dxfId="121" priority="124" operator="equal">
      <formula>$N$136</formula>
    </cfRule>
    <cfRule type="cellIs" dxfId="120" priority="125" operator="equal">
      <formula>$N$135</formula>
    </cfRule>
    <cfRule type="cellIs" dxfId="119" priority="126" operator="equal">
      <formula>$N$131</formula>
    </cfRule>
  </conditionalFormatting>
  <conditionalFormatting sqref="P100">
    <cfRule type="cellIs" dxfId="118" priority="119" operator="equal">
      <formula>"END"</formula>
    </cfRule>
  </conditionalFormatting>
  <conditionalFormatting sqref="Q100">
    <cfRule type="cellIs" dxfId="117" priority="117" operator="equal">
      <formula>"CAPTURE"</formula>
    </cfRule>
    <cfRule type="cellIs" dxfId="116" priority="118" operator="equal">
      <formula>"END"</formula>
    </cfRule>
  </conditionalFormatting>
  <conditionalFormatting sqref="P100">
    <cfRule type="cellIs" dxfId="115" priority="111" operator="equal">
      <formula>"Select Stage"</formula>
    </cfRule>
    <cfRule type="cellIs" dxfId="114" priority="116" operator="equal">
      <formula>"LECL % CAPTURE &gt;&gt;&gt;"</formula>
    </cfRule>
  </conditionalFormatting>
  <conditionalFormatting sqref="P100">
    <cfRule type="cellIs" dxfId="113" priority="115" operator="equal">
      <formula>"12-m ECL"</formula>
    </cfRule>
  </conditionalFormatting>
  <conditionalFormatting sqref="P100">
    <cfRule type="cellIs" dxfId="112" priority="114" operator="equal">
      <formula>"12-m ECL"</formula>
    </cfRule>
  </conditionalFormatting>
  <conditionalFormatting sqref="S100">
    <cfRule type="cellIs" dxfId="111" priority="109" operator="equal">
      <formula>"Select Stage"</formula>
    </cfRule>
    <cfRule type="cellIs" dxfId="110" priority="112" operator="equal">
      <formula>"RESOLVE RATE"</formula>
    </cfRule>
    <cfRule type="cellIs" dxfId="109" priority="113" operator="equal">
      <formula>"END"</formula>
    </cfRule>
  </conditionalFormatting>
  <conditionalFormatting sqref="P100">
    <cfRule type="cellIs" dxfId="108" priority="110" operator="equal">
      <formula>"12-m ECL"</formula>
    </cfRule>
  </conditionalFormatting>
  <conditionalFormatting sqref="P100">
    <cfRule type="cellIs" dxfId="107" priority="108" operator="equal">
      <formula>"12-m ECL"</formula>
    </cfRule>
  </conditionalFormatting>
  <conditionalFormatting sqref="P100">
    <cfRule type="cellIs" dxfId="106" priority="107" operator="equal">
      <formula>"12-m ECL"</formula>
    </cfRule>
  </conditionalFormatting>
  <conditionalFormatting sqref="P104">
    <cfRule type="cellIs" dxfId="105" priority="106" operator="equal">
      <formula>"12-m ECL"</formula>
    </cfRule>
  </conditionalFormatting>
  <conditionalFormatting sqref="P104">
    <cfRule type="cellIs" dxfId="104" priority="105" operator="equal">
      <formula>"12-m ECL"</formula>
    </cfRule>
  </conditionalFormatting>
  <conditionalFormatting sqref="P107">
    <cfRule type="cellIs" dxfId="103" priority="104" operator="equal">
      <formula>"12-m ECL"</formula>
    </cfRule>
  </conditionalFormatting>
  <conditionalFormatting sqref="P107">
    <cfRule type="cellIs" dxfId="102" priority="103" operator="equal">
      <formula>"12-m ECL"</formula>
    </cfRule>
  </conditionalFormatting>
  <conditionalFormatting sqref="P108">
    <cfRule type="cellIs" dxfId="101" priority="102" operator="equal">
      <formula>"12-m ECL"</formula>
    </cfRule>
  </conditionalFormatting>
  <conditionalFormatting sqref="P108">
    <cfRule type="cellIs" dxfId="100" priority="101" operator="equal">
      <formula>"12-m ECL"</formula>
    </cfRule>
  </conditionalFormatting>
  <conditionalFormatting sqref="P109">
    <cfRule type="cellIs" dxfId="99" priority="100" operator="equal">
      <formula>"12-m ECL"</formula>
    </cfRule>
  </conditionalFormatting>
  <conditionalFormatting sqref="P109">
    <cfRule type="cellIs" dxfId="98" priority="99" operator="equal">
      <formula>"12-m ECL"</formula>
    </cfRule>
  </conditionalFormatting>
  <conditionalFormatting sqref="P110">
    <cfRule type="cellIs" dxfId="97" priority="98" operator="equal">
      <formula>"END"</formula>
    </cfRule>
  </conditionalFormatting>
  <conditionalFormatting sqref="P110">
    <cfRule type="cellIs" dxfId="96" priority="93" operator="equal">
      <formula>"Select Stage"</formula>
    </cfRule>
    <cfRule type="cellIs" dxfId="95" priority="97" operator="equal">
      <formula>"LECL % CAPTURE &gt;&gt;&gt;"</formula>
    </cfRule>
  </conditionalFormatting>
  <conditionalFormatting sqref="P110">
    <cfRule type="cellIs" dxfId="94" priority="96" operator="equal">
      <formula>"12-m ECL"</formula>
    </cfRule>
  </conditionalFormatting>
  <conditionalFormatting sqref="P110">
    <cfRule type="cellIs" dxfId="93" priority="95" operator="equal">
      <formula>"12-m ECL"</formula>
    </cfRule>
  </conditionalFormatting>
  <conditionalFormatting sqref="P110">
    <cfRule type="cellIs" dxfId="92" priority="94" operator="equal">
      <formula>"12-m ECL"</formula>
    </cfRule>
  </conditionalFormatting>
  <conditionalFormatting sqref="P110">
    <cfRule type="cellIs" dxfId="91" priority="92" operator="equal">
      <formula>"12-m ECL"</formula>
    </cfRule>
  </conditionalFormatting>
  <conditionalFormatting sqref="P110">
    <cfRule type="cellIs" dxfId="90" priority="91" operator="equal">
      <formula>"12-m ECL"</formula>
    </cfRule>
  </conditionalFormatting>
  <conditionalFormatting sqref="P111">
    <cfRule type="cellIs" dxfId="89" priority="90" operator="equal">
      <formula>"END"</formula>
    </cfRule>
  </conditionalFormatting>
  <conditionalFormatting sqref="P111">
    <cfRule type="cellIs" dxfId="88" priority="85" operator="equal">
      <formula>"Select Stage"</formula>
    </cfRule>
    <cfRule type="cellIs" dxfId="87" priority="89" operator="equal">
      <formula>"LECL % CAPTURE &gt;&gt;&gt;"</formula>
    </cfRule>
  </conditionalFormatting>
  <conditionalFormatting sqref="P111">
    <cfRule type="cellIs" dxfId="86" priority="88" operator="equal">
      <formula>"12-m ECL"</formula>
    </cfRule>
  </conditionalFormatting>
  <conditionalFormatting sqref="P111">
    <cfRule type="cellIs" dxfId="85" priority="87" operator="equal">
      <formula>"12-m ECL"</formula>
    </cfRule>
  </conditionalFormatting>
  <conditionalFormatting sqref="P111">
    <cfRule type="cellIs" dxfId="84" priority="86" operator="equal">
      <formula>"12-m ECL"</formula>
    </cfRule>
  </conditionalFormatting>
  <conditionalFormatting sqref="P111">
    <cfRule type="cellIs" dxfId="83" priority="84" operator="equal">
      <formula>"12-m ECL"</formula>
    </cfRule>
  </conditionalFormatting>
  <conditionalFormatting sqref="P111">
    <cfRule type="cellIs" dxfId="82" priority="83" operator="equal">
      <formula>"12-m ECL"</formula>
    </cfRule>
  </conditionalFormatting>
  <conditionalFormatting sqref="P112">
    <cfRule type="cellIs" dxfId="81" priority="82" operator="equal">
      <formula>"END"</formula>
    </cfRule>
  </conditionalFormatting>
  <conditionalFormatting sqref="P112">
    <cfRule type="cellIs" dxfId="80" priority="77" operator="equal">
      <formula>"Select Stage"</formula>
    </cfRule>
    <cfRule type="cellIs" dxfId="79" priority="81" operator="equal">
      <formula>"LECL % CAPTURE &gt;&gt;&gt;"</formula>
    </cfRule>
  </conditionalFormatting>
  <conditionalFormatting sqref="P112">
    <cfRule type="cellIs" dxfId="78" priority="80" operator="equal">
      <formula>"12-m ECL"</formula>
    </cfRule>
  </conditionalFormatting>
  <conditionalFormatting sqref="P112">
    <cfRule type="cellIs" dxfId="77" priority="79" operator="equal">
      <formula>"12-m ECL"</formula>
    </cfRule>
  </conditionalFormatting>
  <conditionalFormatting sqref="P112">
    <cfRule type="cellIs" dxfId="76" priority="78" operator="equal">
      <formula>"12-m ECL"</formula>
    </cfRule>
  </conditionalFormatting>
  <conditionalFormatting sqref="P112">
    <cfRule type="cellIs" dxfId="75" priority="76" operator="equal">
      <formula>"12-m ECL"</formula>
    </cfRule>
  </conditionalFormatting>
  <conditionalFormatting sqref="P112">
    <cfRule type="cellIs" dxfId="74" priority="75" operator="equal">
      <formula>"12-m ECL"</formula>
    </cfRule>
  </conditionalFormatting>
  <conditionalFormatting sqref="P113">
    <cfRule type="cellIs" dxfId="73" priority="74" operator="equal">
      <formula>"END"</formula>
    </cfRule>
  </conditionalFormatting>
  <conditionalFormatting sqref="P113">
    <cfRule type="cellIs" dxfId="72" priority="69" operator="equal">
      <formula>"Select Stage"</formula>
    </cfRule>
    <cfRule type="cellIs" dxfId="71" priority="73" operator="equal">
      <formula>"LECL % CAPTURE &gt;&gt;&gt;"</formula>
    </cfRule>
  </conditionalFormatting>
  <conditionalFormatting sqref="P113">
    <cfRule type="cellIs" dxfId="70" priority="72" operator="equal">
      <formula>"12-m ECL"</formula>
    </cfRule>
  </conditionalFormatting>
  <conditionalFormatting sqref="P113">
    <cfRule type="cellIs" dxfId="69" priority="71" operator="equal">
      <formula>"12-m ECL"</formula>
    </cfRule>
  </conditionalFormatting>
  <conditionalFormatting sqref="P113">
    <cfRule type="cellIs" dxfId="68" priority="70" operator="equal">
      <formula>"12-m ECL"</formula>
    </cfRule>
  </conditionalFormatting>
  <conditionalFormatting sqref="P113">
    <cfRule type="cellIs" dxfId="67" priority="68" operator="equal">
      <formula>"12-m ECL"</formula>
    </cfRule>
  </conditionalFormatting>
  <conditionalFormatting sqref="P113">
    <cfRule type="cellIs" dxfId="66" priority="67" operator="equal">
      <formula>"12-m ECL"</formula>
    </cfRule>
  </conditionalFormatting>
  <conditionalFormatting sqref="S105:S113">
    <cfRule type="cellIs" dxfId="65" priority="64" operator="equal">
      <formula>"Select Stage"</formula>
    </cfRule>
    <cfRule type="cellIs" dxfId="64" priority="65" operator="equal">
      <formula>"RESOLVE RATE"</formula>
    </cfRule>
    <cfRule type="cellIs" dxfId="63" priority="66" operator="equal">
      <formula>"END"</formula>
    </cfRule>
  </conditionalFormatting>
  <conditionalFormatting sqref="P121">
    <cfRule type="cellIs" dxfId="62" priority="63" operator="equal">
      <formula>"END"</formula>
    </cfRule>
  </conditionalFormatting>
  <conditionalFormatting sqref="P121">
    <cfRule type="cellIs" dxfId="61" priority="59" operator="equal">
      <formula>"Select Stage"</formula>
    </cfRule>
    <cfRule type="cellIs" dxfId="60" priority="62" operator="equal">
      <formula>"LECL % CAPTURE &gt;&gt;&gt;"</formula>
    </cfRule>
  </conditionalFormatting>
  <conditionalFormatting sqref="P121">
    <cfRule type="cellIs" dxfId="59" priority="61" operator="equal">
      <formula>"12-m ECL"</formula>
    </cfRule>
  </conditionalFormatting>
  <conditionalFormatting sqref="P121">
    <cfRule type="cellIs" dxfId="58" priority="60" operator="equal">
      <formula>"12-m ECL"</formula>
    </cfRule>
  </conditionalFormatting>
  <conditionalFormatting sqref="P121">
    <cfRule type="cellIs" dxfId="57" priority="58" operator="equal">
      <formula>"12-m ECL"</formula>
    </cfRule>
  </conditionalFormatting>
  <conditionalFormatting sqref="P122">
    <cfRule type="cellIs" dxfId="56" priority="57" operator="equal">
      <formula>"END"</formula>
    </cfRule>
  </conditionalFormatting>
  <conditionalFormatting sqref="P122">
    <cfRule type="cellIs" dxfId="55" priority="53" operator="equal">
      <formula>"Select Stage"</formula>
    </cfRule>
    <cfRule type="cellIs" dxfId="54" priority="56" operator="equal">
      <formula>"LECL % CAPTURE &gt;&gt;&gt;"</formula>
    </cfRule>
  </conditionalFormatting>
  <conditionalFormatting sqref="P122">
    <cfRule type="cellIs" dxfId="53" priority="55" operator="equal">
      <formula>"12-m ECL"</formula>
    </cfRule>
  </conditionalFormatting>
  <conditionalFormatting sqref="P122">
    <cfRule type="cellIs" dxfId="52" priority="54" operator="equal">
      <formula>"12-m ECL"</formula>
    </cfRule>
  </conditionalFormatting>
  <conditionalFormatting sqref="P122">
    <cfRule type="cellIs" dxfId="51" priority="52" operator="equal">
      <formula>"12-m ECL"</formula>
    </cfRule>
  </conditionalFormatting>
  <conditionalFormatting sqref="B13">
    <cfRule type="expression" dxfId="50" priority="51">
      <formula>AND(OR(B13="Select",B13="Spare"),OR(OR($J13&gt;0,$J13&lt;0),OR(OR($L13&gt;0,$L13&lt;0))))</formula>
    </cfRule>
  </conditionalFormatting>
  <conditionalFormatting sqref="C13 F13:G13">
    <cfRule type="expression" dxfId="49" priority="50">
      <formula>AND(OR(C13="Select",C13="Spare"),OR(OR($J13&gt;0,$J13&lt;0),OR(OR($L13&gt;0,$L13&lt;0))))</formula>
    </cfRule>
  </conditionalFormatting>
  <conditionalFormatting sqref="I13">
    <cfRule type="expression" dxfId="48" priority="49">
      <formula>AND(OR(I13="Select",I13="Spare"),OR(OR($J13&gt;0,$J13&lt;0),OR(OR($L13&gt;0,$L13&lt;0))))</formula>
    </cfRule>
  </conditionalFormatting>
  <conditionalFormatting sqref="H13">
    <cfRule type="expression" dxfId="47" priority="48">
      <formula>AND(OR(H13="Select",H13="Spare"),OR(OR($J13&gt;0,$J13&lt;0),OR(OR($L13&gt;0,$L13&lt;0))))</formula>
    </cfRule>
  </conditionalFormatting>
  <conditionalFormatting sqref="H91:H100">
    <cfRule type="expression" dxfId="46" priority="47">
      <formula>AND(OR(H91="Select",H91="Spare"),OR(OR($J91&gt;0,$J91&lt;0),OR(OR($L91&gt;0,$L91&lt;0))))</formula>
    </cfRule>
  </conditionalFormatting>
  <conditionalFormatting sqref="I14:I87">
    <cfRule type="expression" dxfId="45" priority="46">
      <formula>AND(OR(I14="Select",I14="Spare"),OR(OR($J14&gt;0,$J14&lt;0),OR(OR($L14&gt;0,$L14&lt;0))))</formula>
    </cfRule>
  </conditionalFormatting>
  <conditionalFormatting sqref="H14:H87">
    <cfRule type="expression" dxfId="44" priority="45">
      <formula>AND(OR(H14="Select",H14="Spare"),OR(OR($J14&gt;0,$J14&lt;0),OR(OR($L14&gt;0,$L14&lt;0))))</formula>
    </cfRule>
  </conditionalFormatting>
  <conditionalFormatting sqref="G14:G87">
    <cfRule type="expression" dxfId="43" priority="44">
      <formula>AND(OR(G14="Select",G14="Spare"),OR(OR($J14&gt;0,$J14&lt;0),OR(OR($L14&gt;0,$L14&lt;0))))</formula>
    </cfRule>
  </conditionalFormatting>
  <conditionalFormatting sqref="F14:F87">
    <cfRule type="expression" dxfId="42" priority="43">
      <formula>AND(OR(F14="Select",F14="Spare"),OR(OR($J14&gt;0,$J14&lt;0),OR(OR($L14&gt;0,$L14&lt;0))))</formula>
    </cfRule>
  </conditionalFormatting>
  <conditionalFormatting sqref="F117:F122">
    <cfRule type="expression" dxfId="41" priority="23">
      <formula>AND(OR(F117="Select",F117="Spare"),OR(OR($J117&gt;0,$J117&lt;0),OR(OR($L117&gt;0,$L117&lt;0))))</formula>
    </cfRule>
  </conditionalFormatting>
  <conditionalFormatting sqref="C14:C87">
    <cfRule type="expression" dxfId="40" priority="41">
      <formula>AND(OR(C14="Select",C14="Spare"),OR(OR($J14&gt;0,$J14&lt;0),OR(OR($L14&gt;0,$L14&lt;0))))</formula>
    </cfRule>
  </conditionalFormatting>
  <conditionalFormatting sqref="B14:B87">
    <cfRule type="expression" dxfId="39" priority="40">
      <formula>AND(OR(B14="Select",B14="Spare"),OR(OR($J14&gt;0,$J14&lt;0),OR(OR($L14&gt;0,$L14&lt;0))))</formula>
    </cfRule>
  </conditionalFormatting>
  <conditionalFormatting sqref="B91:B100">
    <cfRule type="expression" dxfId="38" priority="39">
      <formula>AND(OR(B91="Select",B91="Spare"),OR(OR($J91&gt;0,$J91&lt;0),OR(OR($L91&gt;0,$L91&lt;0))))</formula>
    </cfRule>
  </conditionalFormatting>
  <conditionalFormatting sqref="G91:G100">
    <cfRule type="expression" dxfId="37" priority="38">
      <formula>AND(OR(G91="Select",G91="Spare"),OR(OR($J91&gt;0,$J91&lt;0),OR(OR($L91&gt;0,$L91&lt;0))))</formula>
    </cfRule>
  </conditionalFormatting>
  <conditionalFormatting sqref="F91:F100">
    <cfRule type="expression" dxfId="36" priority="37">
      <formula>AND(OR(F91="Select",F91="Spare"),OR(OR($J91&gt;0,$J91&lt;0),OR(OR($L91&gt;0,$L91&lt;0))))</formula>
    </cfRule>
  </conditionalFormatting>
  <conditionalFormatting sqref="D91:D100">
    <cfRule type="expression" dxfId="35" priority="17">
      <formula>AND(OR(D91="Select",D91="Spare"),OR(OR($J91&gt;0,$J91&lt;0),OR(OR($L91&gt;0,$L91&lt;0))))</formula>
    </cfRule>
  </conditionalFormatting>
  <conditionalFormatting sqref="C91:C100">
    <cfRule type="expression" dxfId="34" priority="35">
      <formula>AND(OR(C91="Select",C91="Spare"),OR(OR($J91&gt;0,$J91&lt;0),OR(OR($L91&gt;0,$L91&lt;0))))</formula>
    </cfRule>
  </conditionalFormatting>
  <conditionalFormatting sqref="I91:I100">
    <cfRule type="expression" dxfId="33" priority="34">
      <formula>AND(OR(I91="Select",I91="Spare"),OR(OR($J91&gt;0,$J91&lt;0),OR(OR($L91&gt;0,$L91&lt;0))))</formula>
    </cfRule>
  </conditionalFormatting>
  <conditionalFormatting sqref="I104:I113">
    <cfRule type="expression" dxfId="32" priority="33">
      <formula>AND(OR(I104="Select",I104="Spare"),OR(OR($J104&gt;0,$J104&lt;0),OR(OR($L104&gt;0,$L104&lt;0))))</formula>
    </cfRule>
  </conditionalFormatting>
  <conditionalFormatting sqref="H104:H113">
    <cfRule type="expression" dxfId="31" priority="32">
      <formula>AND(OR(H104="Select",H104="Spare"),OR(OR($J104&gt;0,$J104&lt;0),OR(OR($L104&gt;0,$L104&lt;0))))</formula>
    </cfRule>
  </conditionalFormatting>
  <conditionalFormatting sqref="G104:G113">
    <cfRule type="expression" dxfId="30" priority="31">
      <formula>AND(OR(G104="Select",G104="Spare"),OR(OR($J104&gt;0,$J104&lt;0),OR(OR($L104&gt;0,$L104&lt;0))))</formula>
    </cfRule>
  </conditionalFormatting>
  <conditionalFormatting sqref="F104:F113">
    <cfRule type="expression" dxfId="29" priority="30">
      <formula>AND(OR(F104="Select",F104="Spare"),OR(OR($J104&gt;0,$J104&lt;0),OR(OR($L104&gt;0,$L104&lt;0))))</formula>
    </cfRule>
  </conditionalFormatting>
  <conditionalFormatting sqref="E93:E97">
    <cfRule type="expression" dxfId="28" priority="10">
      <formula>AND(OR(E93="Select",E93="Spare"),OR(OR($J93&gt;0,$J93&lt;0),OR(OR($L93&gt;0,$L93&lt;0))))</formula>
    </cfRule>
  </conditionalFormatting>
  <conditionalFormatting sqref="C104:C113">
    <cfRule type="expression" dxfId="27" priority="28">
      <formula>AND(OR(C104="Select",C104="Spare"),OR(OR($J104&gt;0,$J104&lt;0),OR(OR($L104&gt;0,$L104&lt;0))))</formula>
    </cfRule>
  </conditionalFormatting>
  <conditionalFormatting sqref="B104:B113">
    <cfRule type="expression" dxfId="26" priority="27">
      <formula>AND(OR(B104="Select",B104="Spare"),OR(OR($J104&gt;0,$J104&lt;0),OR(OR($L104&gt;0,$L104&lt;0))))</formula>
    </cfRule>
  </conditionalFormatting>
  <conditionalFormatting sqref="I117:I122">
    <cfRule type="expression" dxfId="25" priority="26">
      <formula>AND(OR(I117="Select",I117="Spare"),OR(OR($J117&gt;0,$J117&lt;0),OR(OR($L117&gt;0,$L117&lt;0))))</formula>
    </cfRule>
  </conditionalFormatting>
  <conditionalFormatting sqref="H117:H122">
    <cfRule type="expression" dxfId="24" priority="25">
      <formula>AND(OR(H117="Select",H117="Spare"),OR(OR($J117&gt;0,$J117&lt;0),OR(OR($L117&gt;0,$L117&lt;0))))</formula>
    </cfRule>
  </conditionalFormatting>
  <conditionalFormatting sqref="G117:G122">
    <cfRule type="expression" dxfId="23" priority="24">
      <formula>AND(OR(G117="Select",G117="Spare"),OR(OR($J117&gt;0,$J117&lt;0),OR(OR($L117&gt;0,$L117&lt;0))))</formula>
    </cfRule>
  </conditionalFormatting>
  <conditionalFormatting sqref="E118">
    <cfRule type="expression" dxfId="21" priority="3">
      <formula>AND(OR(E118="Select",E118="Spare"),OR(OR($J118&gt;0,$J118&lt;0),OR(OR($L118&gt;0,$L118&lt;0))))</formula>
    </cfRule>
  </conditionalFormatting>
  <conditionalFormatting sqref="C117:C122">
    <cfRule type="expression" dxfId="20" priority="21">
      <formula>AND(OR(C117="Select",C117="Spare"),OR(OR($J117&gt;0,$J117&lt;0),OR(OR($L117&gt;0,$L117&lt;0))))</formula>
    </cfRule>
  </conditionalFormatting>
  <conditionalFormatting sqref="B117:B122">
    <cfRule type="expression" dxfId="19" priority="20">
      <formula>AND(OR(B117="Select",B117="Spare"),OR(OR($J117&gt;0,$J117&lt;0),OR(OR($L117&gt;0,$L117&lt;0))))</formula>
    </cfRule>
  </conditionalFormatting>
  <conditionalFormatting sqref="D13:E13">
    <cfRule type="expression" dxfId="18" priority="19">
      <formula>AND(OR(D13="Select",D13="Spare"),OR(OR($J13&gt;0,$J13&lt;0),OR(OR($L13&gt;0,$L13&lt;0))))</formula>
    </cfRule>
  </conditionalFormatting>
  <conditionalFormatting sqref="D14:D87">
    <cfRule type="expression" dxfId="17" priority="18">
      <formula>AND(OR(D14="Select",D14="Spare"),OR(OR($J14&gt;0,$J14&lt;0),OR(OR($L14&gt;0,$L14&lt;0))))</formula>
    </cfRule>
  </conditionalFormatting>
  <conditionalFormatting sqref="D104:D113">
    <cfRule type="expression" dxfId="15" priority="16">
      <formula>AND(OR(D104="Select",D104="Spare"),OR(OR($J104&gt;0,$J104&lt;0),OR(OR($L104&gt;0,$L104&lt;0))))</formula>
    </cfRule>
  </conditionalFormatting>
  <conditionalFormatting sqref="D117:D122">
    <cfRule type="expression" dxfId="14" priority="15">
      <formula>AND(OR(D117="Select",D117="Spare"),OR(OR($J117&gt;0,$J117&lt;0),OR(OR($L117&gt;0,$L117&lt;0))))</formula>
    </cfRule>
  </conditionalFormatting>
  <conditionalFormatting sqref="E14">
    <cfRule type="expression" dxfId="13" priority="14">
      <formula>AND(OR(E14="Select",E14="Spare"),OR(OR($J14&gt;0,$J14&lt;0),OR(OR($L14&gt;0,$L14&lt;0))))</formula>
    </cfRule>
  </conditionalFormatting>
  <conditionalFormatting sqref="E15:E87">
    <cfRule type="expression" dxfId="12" priority="13">
      <formula>AND(OR(E15="Select",E15="Spare"),OR(OR($J15&gt;0,$J15&lt;0),OR(OR($L15&gt;0,$L15&lt;0))))</formula>
    </cfRule>
  </conditionalFormatting>
  <conditionalFormatting sqref="E91">
    <cfRule type="expression" dxfId="11" priority="12">
      <formula>AND(OR(E91="Select",E91="Spare"),OR(OR($J91&gt;0,$J91&lt;0),OR(OR($L91&gt;0,$L91&lt;0))))</formula>
    </cfRule>
  </conditionalFormatting>
  <conditionalFormatting sqref="E92">
    <cfRule type="expression" dxfId="10" priority="11">
      <formula>AND(OR(E92="Select",E92="Spare"),OR(OR($J92&gt;0,$J92&lt;0),OR(OR($L92&gt;0,$L92&lt;0))))</formula>
    </cfRule>
  </conditionalFormatting>
  <conditionalFormatting sqref="E98:E100">
    <cfRule type="expression" dxfId="8" priority="9">
      <formula>AND(OR(E98="Select",E98="Spare"),OR(OR($J98&gt;0,$J98&lt;0),OR(OR($L98&gt;0,$L98&lt;0))))</formula>
    </cfRule>
  </conditionalFormatting>
  <conditionalFormatting sqref="E104">
    <cfRule type="expression" dxfId="7" priority="8">
      <formula>AND(OR(E104="Select",E104="Spare"),OR(OR($J104&gt;0,$J104&lt;0),OR(OR($L104&gt;0,$L104&lt;0))))</formula>
    </cfRule>
  </conditionalFormatting>
  <conditionalFormatting sqref="E105">
    <cfRule type="expression" dxfId="6" priority="7">
      <formula>AND(OR(E105="Select",E105="Spare"),OR(OR($J105&gt;0,$J105&lt;0),OR(OR($L105&gt;0,$L105&lt;0))))</formula>
    </cfRule>
  </conditionalFormatting>
  <conditionalFormatting sqref="E106:E110">
    <cfRule type="expression" dxfId="5" priority="6">
      <formula>AND(OR(E106="Select",E106="Spare"),OR(OR($J106&gt;0,$J106&lt;0),OR(OR($L106&gt;0,$L106&lt;0))))</formula>
    </cfRule>
  </conditionalFormatting>
  <conditionalFormatting sqref="E111:E113">
    <cfRule type="expression" dxfId="4" priority="5">
      <formula>AND(OR(E111="Select",E111="Spare"),OR(OR($J111&gt;0,$J111&lt;0),OR(OR($L111&gt;0,$L111&lt;0))))</formula>
    </cfRule>
  </conditionalFormatting>
  <conditionalFormatting sqref="E117">
    <cfRule type="expression" dxfId="3" priority="4">
      <formula>AND(OR(E117="Select",E117="Spare"),OR(OR($J117&gt;0,$J117&lt;0),OR(OR($L117&gt;0,$L117&lt;0))))</formula>
    </cfRule>
  </conditionalFormatting>
  <conditionalFormatting sqref="E119:E121">
    <cfRule type="expression" dxfId="1" priority="2">
      <formula>AND(OR(E119="Select",E119="Spare"),OR(OR($J119&gt;0,$J119&lt;0),OR(OR($L119&gt;0,$L119&lt;0))))</formula>
    </cfRule>
  </conditionalFormatting>
  <conditionalFormatting sqref="E122">
    <cfRule type="expression" dxfId="0" priority="1">
      <formula>AND(OR(E122="Select",E122="Spare"),OR(OR($J122&gt;0,$J122&lt;0),OR(OR($L122&gt;0,$L122&lt;0))))</formula>
    </cfRule>
  </conditionalFormatting>
  <dataValidations count="9">
    <dataValidation type="list" allowBlank="1" showInputMessage="1" showErrorMessage="1" errorTitle="Dropdown table" error="Please capture additional criteria in dropdown box" sqref="I13:I87 I117:I122 I104:I113 I91:I100">
      <formula1>$I$131:$I$156</formula1>
    </dataValidation>
    <dataValidation type="list" allowBlank="1" showInputMessage="1" showErrorMessage="1" errorTitle="Dropdown" error="Please capture additional criteria in the dropdown box" sqref="H91:H100">
      <formula1>$H$136:$H$137</formula1>
    </dataValidation>
    <dataValidation type="list" allowBlank="1" showInputMessage="1" showErrorMessage="1" errorTitle="Dropdown" error="Please capture additional criteria in the dropdown box" sqref="B13:B87 B91:B100 B104:B113 B117:B122">
      <formula1>$B$131:$B$156</formula1>
    </dataValidation>
    <dataValidation type="list" allowBlank="1" showInputMessage="1" showErrorMessage="1" errorTitle="Dropdown" error="Please capture additional criteria in the dropdown box" sqref="C13:C87 C91:C100 C104:C113 C117:C122">
      <formula1>$C$131:$C$156</formula1>
    </dataValidation>
    <dataValidation type="list" allowBlank="1" showInputMessage="1" showErrorMessage="1" errorTitle="Dropdown" error="Please capture additional criteria in the dropdown box" sqref="D104:D113 D13:D87 D91:D100 D117:D122">
      <formula1>$D$131:$D$156</formula1>
    </dataValidation>
    <dataValidation type="list" allowBlank="1" showInputMessage="1" showErrorMessage="1" errorTitle="Dropdown" error="Please capture additional criteria in the dropdown box" sqref="F13:F87 F117:F122 F104:F113 F91:F100">
      <formula1>$F$131:$F$156</formula1>
    </dataValidation>
    <dataValidation type="list" allowBlank="1" showInputMessage="1" showErrorMessage="1" errorTitle="Dropdown" error="Please capture additional criteria in the dropdown box" sqref="G13:G87 G117:G122 G104:G113 G91:G100">
      <formula1>$G$131:$G$156</formula1>
    </dataValidation>
    <dataValidation type="list" allowBlank="1" showInputMessage="1" showErrorMessage="1" errorTitle="Dropdown" error="Please capture additional criteria in the dropdown box" sqref="H13:H87 H117:H122 H104:H113">
      <formula1>$H$131:$H$134</formula1>
    </dataValidation>
    <dataValidation type="list" allowBlank="1" showInputMessage="1" showErrorMessage="1" errorTitle="Dropdown" error="Please capture additional criteria in the dropdown box" sqref="E13:E87 E91:E100 E104:E113 E117:E122">
      <formula1>$E$131:$E$156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7"/>
  <sheetViews>
    <sheetView showGridLines="0" workbookViewId="0"/>
  </sheetViews>
  <sheetFormatPr defaultColWidth="12.44140625" defaultRowHeight="12" x14ac:dyDescent="0.25"/>
  <cols>
    <col min="1" max="1" width="1.6640625" style="2" customWidth="1"/>
    <col min="2" max="2" width="40.77734375" style="3" customWidth="1"/>
    <col min="3" max="3" width="1.6640625" style="2" customWidth="1"/>
    <col min="4" max="5" width="13.77734375" style="2" customWidth="1"/>
    <col min="6" max="6" width="13.77734375" style="112" customWidth="1"/>
    <col min="7" max="8" width="13.77734375" style="2" customWidth="1"/>
    <col min="9" max="9" width="1.6640625" style="2" customWidth="1"/>
    <col min="10" max="12" width="13.77734375" style="2" customWidth="1"/>
    <col min="13" max="16" width="10.77734375" style="2" customWidth="1"/>
    <col min="17" max="16384" width="12.44140625" style="2"/>
  </cols>
  <sheetData>
    <row r="2" spans="1:14" ht="13.2" customHeight="1" x14ac:dyDescent="0.25">
      <c r="B2" s="72" t="s">
        <v>4</v>
      </c>
      <c r="D2" s="166" t="str">
        <f>+'Application Summary'!E2</f>
        <v>ER</v>
      </c>
      <c r="E2" s="167"/>
      <c r="F2" s="168"/>
    </row>
    <row r="3" spans="1:14" ht="13.2" customHeight="1" x14ac:dyDescent="0.25">
      <c r="B3" s="75" t="s">
        <v>5</v>
      </c>
      <c r="D3" s="166">
        <f>+'Application Summary'!E3</f>
        <v>9999888776</v>
      </c>
      <c r="E3" s="167"/>
      <c r="F3" s="168"/>
    </row>
    <row r="4" spans="1:14" ht="13.2" customHeight="1" x14ac:dyDescent="0.25">
      <c r="B4" s="76" t="s">
        <v>109</v>
      </c>
      <c r="D4" s="169">
        <f>+'Application Summary'!E6</f>
        <v>43101</v>
      </c>
      <c r="E4" s="170"/>
      <c r="F4" s="171"/>
    </row>
    <row r="5" spans="1:14" ht="13.2" customHeight="1" thickBot="1" x14ac:dyDescent="0.3"/>
    <row r="6" spans="1:14" s="3" customFormat="1" ht="90" customHeight="1" thickBot="1" x14ac:dyDescent="0.3">
      <c r="B6" s="124" t="s">
        <v>149</v>
      </c>
      <c r="D6" s="4" t="s">
        <v>150</v>
      </c>
      <c r="E6" s="4" t="s">
        <v>151</v>
      </c>
      <c r="F6" s="125" t="s">
        <v>152</v>
      </c>
      <c r="G6" s="125" t="s">
        <v>153</v>
      </c>
      <c r="H6" s="125" t="s">
        <v>179</v>
      </c>
      <c r="J6" s="4" t="s">
        <v>154</v>
      </c>
      <c r="K6" s="125" t="s">
        <v>155</v>
      </c>
      <c r="L6" s="125" t="s">
        <v>156</v>
      </c>
    </row>
    <row r="7" spans="1:14" ht="24" customHeight="1" thickBot="1" x14ac:dyDescent="0.3">
      <c r="B7" s="2"/>
      <c r="C7" s="3"/>
      <c r="D7" s="1" t="s">
        <v>40</v>
      </c>
      <c r="E7" s="1" t="s">
        <v>40</v>
      </c>
      <c r="F7" s="13" t="s">
        <v>42</v>
      </c>
      <c r="G7" s="13" t="s">
        <v>42</v>
      </c>
      <c r="H7" s="13" t="s">
        <v>42</v>
      </c>
      <c r="J7" s="13" t="s">
        <v>42</v>
      </c>
      <c r="K7" s="13" t="s">
        <v>42</v>
      </c>
      <c r="L7" s="1" t="s">
        <v>157</v>
      </c>
      <c r="M7" s="3"/>
      <c r="N7" s="3"/>
    </row>
    <row r="8" spans="1:14" x14ac:dyDescent="0.25">
      <c r="G8" s="112"/>
      <c r="H8" s="112"/>
      <c r="J8" s="112"/>
      <c r="K8" s="112"/>
      <c r="L8" s="112"/>
      <c r="M8" s="3"/>
      <c r="N8" s="3"/>
    </row>
    <row r="9" spans="1:14" ht="13.2" customHeight="1" x14ac:dyDescent="0.25">
      <c r="B9" s="126" t="s">
        <v>178</v>
      </c>
      <c r="D9" s="40">
        <v>100000000</v>
      </c>
      <c r="E9" s="41">
        <v>-15000000</v>
      </c>
      <c r="F9" s="127">
        <f t="shared" ref="F9:F19" si="0">IF(E9=0,0,-E9/D9)</f>
        <v>0.15</v>
      </c>
      <c r="G9" s="127">
        <f>IF(E9=0,0,-E9/D10)</f>
        <v>0.16666666666666666</v>
      </c>
      <c r="H9" s="127">
        <f t="shared" ref="H9:H16" si="1">-SUM(E9:E11)/SUM(D10:D12)</f>
        <v>0.21153846153846154</v>
      </c>
      <c r="J9" s="16">
        <f t="shared" ref="J9:J19" si="2">+E9</f>
        <v>-15000000</v>
      </c>
      <c r="K9" s="14">
        <f>+J9-L9</f>
        <v>-16000000</v>
      </c>
      <c r="L9" s="128">
        <v>1000000</v>
      </c>
      <c r="M9" s="3"/>
      <c r="N9" s="3"/>
    </row>
    <row r="10" spans="1:14" ht="13.2" customHeight="1" x14ac:dyDescent="0.25">
      <c r="B10" s="126" t="s">
        <v>158</v>
      </c>
      <c r="D10" s="42">
        <f t="shared" ref="D10:D18" si="3">+D9-10000000</f>
        <v>90000000</v>
      </c>
      <c r="E10" s="43">
        <v>-20000000</v>
      </c>
      <c r="F10" s="129">
        <f t="shared" ref="F10" si="4">IF(E10=0,0,-E10/D10)</f>
        <v>0.22222222222222221</v>
      </c>
      <c r="G10" s="129">
        <f t="shared" ref="G10" si="5">IF(E10=0,0,-E10/D11)</f>
        <v>0.22222222222222221</v>
      </c>
      <c r="H10" s="129">
        <f t="shared" si="1"/>
        <v>0.22916666666666666</v>
      </c>
      <c r="J10" s="20">
        <f t="shared" ref="J10" si="6">+E10</f>
        <v>-20000000</v>
      </c>
      <c r="K10" s="18">
        <f t="shared" ref="K10" si="7">+J10-L10</f>
        <v>-23000000</v>
      </c>
      <c r="L10" s="130">
        <v>3000000</v>
      </c>
      <c r="M10" s="3"/>
      <c r="N10" s="3"/>
    </row>
    <row r="11" spans="1:14" ht="13.2" customHeight="1" x14ac:dyDescent="0.25">
      <c r="B11" s="126" t="s">
        <v>159</v>
      </c>
      <c r="D11" s="42">
        <f>+D9-10000000</f>
        <v>90000000</v>
      </c>
      <c r="E11" s="43">
        <v>-20000000</v>
      </c>
      <c r="F11" s="129">
        <f t="shared" si="0"/>
        <v>0.22222222222222221</v>
      </c>
      <c r="G11" s="129">
        <f t="shared" ref="G11:G17" si="8">IF(E11=0,0,-E11/D12)</f>
        <v>0.25</v>
      </c>
      <c r="H11" s="129">
        <f t="shared" si="1"/>
        <v>0.21428571428571427</v>
      </c>
      <c r="J11" s="20">
        <f t="shared" si="2"/>
        <v>-20000000</v>
      </c>
      <c r="K11" s="18">
        <f t="shared" ref="K11:K19" si="9">+J11-L11</f>
        <v>-23000000</v>
      </c>
      <c r="L11" s="130">
        <v>3000000</v>
      </c>
      <c r="M11" s="3"/>
      <c r="N11" s="3"/>
    </row>
    <row r="12" spans="1:14" ht="13.2" customHeight="1" x14ac:dyDescent="0.25">
      <c r="A12" s="12"/>
      <c r="B12" s="126" t="s">
        <v>160</v>
      </c>
      <c r="C12" s="12"/>
      <c r="D12" s="42">
        <f t="shared" si="3"/>
        <v>80000000</v>
      </c>
      <c r="E12" s="43">
        <f>+E9</f>
        <v>-15000000</v>
      </c>
      <c r="F12" s="129">
        <f t="shared" si="0"/>
        <v>0.1875</v>
      </c>
      <c r="G12" s="129">
        <f t="shared" si="8"/>
        <v>0.21428571428571427</v>
      </c>
      <c r="H12" s="129">
        <f t="shared" si="1"/>
        <v>0.18333333333333332</v>
      </c>
      <c r="I12" s="12"/>
      <c r="J12" s="20">
        <f t="shared" si="2"/>
        <v>-15000000</v>
      </c>
      <c r="K12" s="18">
        <f t="shared" si="9"/>
        <v>-15000000</v>
      </c>
      <c r="L12" s="130">
        <v>0</v>
      </c>
      <c r="M12" s="3"/>
      <c r="N12" s="3"/>
    </row>
    <row r="13" spans="1:14" ht="13.2" customHeight="1" x14ac:dyDescent="0.25">
      <c r="A13" s="12"/>
      <c r="B13" s="126" t="s">
        <v>161</v>
      </c>
      <c r="C13" s="12"/>
      <c r="D13" s="42">
        <f t="shared" si="3"/>
        <v>70000000</v>
      </c>
      <c r="E13" s="43">
        <v>-10000000</v>
      </c>
      <c r="F13" s="129">
        <f t="shared" si="0"/>
        <v>0.14285714285714285</v>
      </c>
      <c r="G13" s="129">
        <f t="shared" si="8"/>
        <v>0.16666666666666666</v>
      </c>
      <c r="H13" s="129">
        <f t="shared" si="1"/>
        <v>0.14666666666666667</v>
      </c>
      <c r="I13" s="12"/>
      <c r="J13" s="20">
        <f t="shared" si="2"/>
        <v>-10000000</v>
      </c>
      <c r="K13" s="18">
        <f t="shared" si="9"/>
        <v>-10000000</v>
      </c>
      <c r="L13" s="130">
        <v>0</v>
      </c>
      <c r="M13" s="3"/>
      <c r="N13" s="3"/>
    </row>
    <row r="14" spans="1:14" ht="13.2" customHeight="1" x14ac:dyDescent="0.25">
      <c r="A14" s="12"/>
      <c r="B14" s="126" t="s">
        <v>162</v>
      </c>
      <c r="C14" s="12"/>
      <c r="D14" s="42">
        <f t="shared" si="3"/>
        <v>60000000</v>
      </c>
      <c r="E14" s="43">
        <v>-8000000</v>
      </c>
      <c r="F14" s="129">
        <f t="shared" si="0"/>
        <v>0.13333333333333333</v>
      </c>
      <c r="G14" s="129">
        <f t="shared" si="8"/>
        <v>0.16</v>
      </c>
      <c r="H14" s="129">
        <f t="shared" si="1"/>
        <v>0.15</v>
      </c>
      <c r="I14" s="12"/>
      <c r="J14" s="20">
        <f t="shared" si="2"/>
        <v>-8000000</v>
      </c>
      <c r="K14" s="18">
        <f t="shared" si="9"/>
        <v>-8000000</v>
      </c>
      <c r="L14" s="130">
        <v>0</v>
      </c>
    </row>
    <row r="15" spans="1:14" ht="13.2" customHeight="1" x14ac:dyDescent="0.25">
      <c r="B15" s="126" t="s">
        <v>163</v>
      </c>
      <c r="D15" s="42">
        <f t="shared" si="3"/>
        <v>50000000</v>
      </c>
      <c r="E15" s="43">
        <v>-4000000</v>
      </c>
      <c r="F15" s="129">
        <f t="shared" si="0"/>
        <v>0.08</v>
      </c>
      <c r="G15" s="129">
        <f t="shared" si="8"/>
        <v>0.1</v>
      </c>
      <c r="H15" s="129">
        <f t="shared" si="1"/>
        <v>0.2</v>
      </c>
      <c r="J15" s="20">
        <f t="shared" si="2"/>
        <v>-4000000</v>
      </c>
      <c r="K15" s="18">
        <f t="shared" si="9"/>
        <v>-4000000</v>
      </c>
      <c r="L15" s="130">
        <v>0</v>
      </c>
    </row>
    <row r="16" spans="1:14" ht="13.2" customHeight="1" x14ac:dyDescent="0.25">
      <c r="B16" s="126" t="s">
        <v>164</v>
      </c>
      <c r="D16" s="42">
        <f t="shared" si="3"/>
        <v>40000000</v>
      </c>
      <c r="E16" s="43">
        <v>-6000000</v>
      </c>
      <c r="F16" s="129">
        <f t="shared" si="0"/>
        <v>0.15</v>
      </c>
      <c r="G16" s="129">
        <f t="shared" si="8"/>
        <v>0.2</v>
      </c>
      <c r="H16" s="129">
        <f t="shared" si="1"/>
        <v>0.28333333333333333</v>
      </c>
      <c r="J16" s="20">
        <f t="shared" si="2"/>
        <v>-6000000</v>
      </c>
      <c r="K16" s="18">
        <f t="shared" si="9"/>
        <v>-6000000</v>
      </c>
      <c r="L16" s="130">
        <v>0</v>
      </c>
    </row>
    <row r="17" spans="2:12" ht="13.2" customHeight="1" x14ac:dyDescent="0.25">
      <c r="B17" s="126" t="s">
        <v>165</v>
      </c>
      <c r="D17" s="42">
        <f t="shared" si="3"/>
        <v>30000000</v>
      </c>
      <c r="E17" s="43">
        <v>-8000000</v>
      </c>
      <c r="F17" s="129">
        <f t="shared" si="0"/>
        <v>0.26666666666666666</v>
      </c>
      <c r="G17" s="129">
        <f t="shared" si="8"/>
        <v>0.4</v>
      </c>
      <c r="H17" s="19" t="s">
        <v>51</v>
      </c>
      <c r="J17" s="20">
        <f t="shared" si="2"/>
        <v>-8000000</v>
      </c>
      <c r="K17" s="18">
        <f t="shared" si="9"/>
        <v>-8000000</v>
      </c>
      <c r="L17" s="130">
        <v>0</v>
      </c>
    </row>
    <row r="18" spans="2:12" ht="13.2" customHeight="1" x14ac:dyDescent="0.25">
      <c r="B18" s="126" t="s">
        <v>166</v>
      </c>
      <c r="D18" s="42">
        <f t="shared" si="3"/>
        <v>20000000</v>
      </c>
      <c r="E18" s="43">
        <v>-3000000</v>
      </c>
      <c r="F18" s="129">
        <f t="shared" si="0"/>
        <v>0.15</v>
      </c>
      <c r="G18" s="129">
        <f>IF(E18=0,0,-E18/D19)</f>
        <v>0.3</v>
      </c>
      <c r="H18" s="19" t="s">
        <v>51</v>
      </c>
      <c r="J18" s="20">
        <f t="shared" si="2"/>
        <v>-3000000</v>
      </c>
      <c r="K18" s="18">
        <f t="shared" si="9"/>
        <v>-3000000</v>
      </c>
      <c r="L18" s="130">
        <v>0</v>
      </c>
    </row>
    <row r="19" spans="2:12" ht="13.2" customHeight="1" x14ac:dyDescent="0.25">
      <c r="B19" s="126" t="s">
        <v>167</v>
      </c>
      <c r="D19" s="42">
        <v>10000000</v>
      </c>
      <c r="E19" s="43">
        <v>-2000000</v>
      </c>
      <c r="F19" s="131">
        <f t="shared" si="0"/>
        <v>0.2</v>
      </c>
      <c r="G19" s="23" t="s">
        <v>51</v>
      </c>
      <c r="H19" s="23" t="s">
        <v>51</v>
      </c>
      <c r="J19" s="24">
        <f t="shared" si="2"/>
        <v>-2000000</v>
      </c>
      <c r="K19" s="22">
        <f t="shared" si="9"/>
        <v>-2000000</v>
      </c>
      <c r="L19" s="132">
        <v>0</v>
      </c>
    </row>
    <row r="20" spans="2:12" ht="13.2" customHeight="1" thickBot="1" x14ac:dyDescent="0.3">
      <c r="B20" s="133" t="s">
        <v>106</v>
      </c>
      <c r="D20" s="27">
        <f>SUM(D9:D19)</f>
        <v>640000000</v>
      </c>
      <c r="E20" s="29">
        <f>SUM(E9:E19)</f>
        <v>-111000000</v>
      </c>
      <c r="J20" s="27">
        <f>SUM(J9:J19)</f>
        <v>-111000000</v>
      </c>
      <c r="K20" s="28">
        <f>SUM(K9:K19)</f>
        <v>-118000000</v>
      </c>
      <c r="L20" s="29">
        <f>SUM(L9:L19)</f>
        <v>7000000</v>
      </c>
    </row>
    <row r="21" spans="2:12" ht="13.2" customHeight="1" thickTop="1" x14ac:dyDescent="0.25"/>
    <row r="22" spans="2:12" x14ac:dyDescent="0.25">
      <c r="B22" s="134" t="s">
        <v>168</v>
      </c>
    </row>
    <row r="23" spans="2:12" x14ac:dyDescent="0.25">
      <c r="B23" s="3" t="s">
        <v>169</v>
      </c>
      <c r="D23" s="2">
        <v>100000</v>
      </c>
    </row>
    <row r="24" spans="2:12" x14ac:dyDescent="0.25">
      <c r="B24" s="3" t="s">
        <v>170</v>
      </c>
      <c r="D24" s="135">
        <v>40000</v>
      </c>
      <c r="E24" s="2" t="s">
        <v>171</v>
      </c>
    </row>
    <row r="25" spans="2:12" x14ac:dyDescent="0.25">
      <c r="B25" s="3" t="s">
        <v>172</v>
      </c>
      <c r="D25" s="136">
        <f>-D24*0.3</f>
        <v>-12000</v>
      </c>
      <c r="E25" s="2" t="s">
        <v>173</v>
      </c>
    </row>
    <row r="26" spans="2:12" ht="12.6" thickBot="1" x14ac:dyDescent="0.3">
      <c r="B26" s="3" t="s">
        <v>174</v>
      </c>
      <c r="D26" s="137">
        <f>+D24+D25</f>
        <v>28000</v>
      </c>
      <c r="E26" s="2" t="s">
        <v>175</v>
      </c>
    </row>
    <row r="27" spans="2:12" ht="12.6" thickTop="1" x14ac:dyDescent="0.25"/>
    <row r="28" spans="2:12" x14ac:dyDescent="0.25">
      <c r="B28" s="172" t="s">
        <v>176</v>
      </c>
      <c r="C28" s="173"/>
      <c r="D28" s="173"/>
      <c r="E28" s="173"/>
      <c r="F28" s="173"/>
      <c r="G28" s="173"/>
      <c r="H28" s="174"/>
      <c r="J28" s="138" t="s">
        <v>180</v>
      </c>
    </row>
    <row r="30" spans="2:12" x14ac:dyDescent="0.25">
      <c r="B30" s="175" t="s">
        <v>177</v>
      </c>
      <c r="C30" s="176"/>
      <c r="D30" s="176"/>
      <c r="E30" s="176"/>
      <c r="F30" s="176"/>
      <c r="G30" s="176"/>
      <c r="H30" s="177"/>
    </row>
    <row r="54" spans="1:9" ht="13.2" customHeight="1" x14ac:dyDescent="0.25">
      <c r="A54" s="33"/>
      <c r="C54" s="33"/>
      <c r="F54" s="2"/>
      <c r="I54" s="33"/>
    </row>
    <row r="57" spans="1:9" ht="13.2" customHeight="1" x14ac:dyDescent="0.25">
      <c r="A57" s="35"/>
      <c r="C57" s="35"/>
      <c r="F57" s="2"/>
      <c r="I57" s="35"/>
    </row>
  </sheetData>
  <sheetProtection algorithmName="SHA-512" hashValue="RrRqAHmC4FF10K/3B1I0gojKGZqUds4l5p6isa+z2UydeZHFReBuNbUojSqUMB87bFFnK/IIf88rS+XIi1Xo0A==" saltValue="24y/XCNeZEkrlrmgaJN76A==" spinCount="100000" sheet="1" objects="1" scenarios="1"/>
  <mergeCells count="5">
    <mergeCell ref="D2:F2"/>
    <mergeCell ref="D3:F3"/>
    <mergeCell ref="D4:F4"/>
    <mergeCell ref="B28:H28"/>
    <mergeCell ref="B30:H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Application Summary</vt:lpstr>
      <vt:lpstr>IFRS9 Detail General</vt:lpstr>
      <vt:lpstr>IFRS9 Detail Simplified</vt:lpstr>
      <vt:lpstr>Recoveries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Eureka Redelinghuys</dc:creator>
  <cp:lastModifiedBy>Eureka Redelinghuys</cp:lastModifiedBy>
  <cp:lastPrinted>2019-01-16T08:47:09Z</cp:lastPrinted>
  <dcterms:created xsi:type="dcterms:W3CDTF">2018-12-10T06:27:40Z</dcterms:created>
  <dcterms:modified xsi:type="dcterms:W3CDTF">2020-02-21T08:17:04Z</dcterms:modified>
</cp:coreProperties>
</file>