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hared Documents\PS DIRECTORY\FY 2022 - 2023\TENDERS 2022\Pfarelo Netshiongolwe\VRA\Tender Pack\"/>
    </mc:Choice>
  </mc:AlternateContent>
  <xr:revisionPtr revIDLastSave="0" documentId="13_ncr:1_{960FDF81-31DD-4A60-B0F7-C6BF0F3B56A0}" xr6:coauthVersionLast="47" xr6:coauthVersionMax="47" xr10:uidLastSave="{00000000-0000-0000-0000-000000000000}"/>
  <bookViews>
    <workbookView xWindow="20370" yWindow="-120" windowWidth="19440" windowHeight="15000" xr2:uid="{4E4C7CA2-F134-41A1-B67D-FF1841C69F2B}"/>
  </bookViews>
  <sheets>
    <sheet name="Year on year compariso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4" i="1" l="1"/>
  <c r="P14" i="1"/>
  <c r="O14" i="1"/>
  <c r="M14" i="1"/>
  <c r="L14" i="1"/>
  <c r="K14" i="1"/>
  <c r="J14" i="1"/>
  <c r="I14" i="1"/>
  <c r="G14" i="1"/>
  <c r="F14" i="1"/>
  <c r="D14" i="1"/>
  <c r="Q13" i="1"/>
  <c r="N13" i="1"/>
  <c r="H13" i="1"/>
  <c r="E13" i="1"/>
  <c r="Q12" i="1"/>
  <c r="N12" i="1"/>
  <c r="H12" i="1"/>
  <c r="E12" i="1"/>
  <c r="Q11" i="1"/>
  <c r="N11" i="1"/>
  <c r="H11" i="1"/>
  <c r="E11" i="1"/>
  <c r="Q10" i="1"/>
  <c r="N10" i="1"/>
  <c r="H10" i="1"/>
  <c r="E10" i="1"/>
  <c r="Q9" i="1"/>
  <c r="N9" i="1"/>
  <c r="H9" i="1"/>
  <c r="E9" i="1"/>
  <c r="Q8" i="1"/>
  <c r="N8" i="1"/>
  <c r="H8" i="1"/>
  <c r="E8" i="1"/>
  <c r="Q7" i="1"/>
  <c r="N7" i="1"/>
  <c r="H7" i="1"/>
  <c r="E7" i="1"/>
  <c r="Q6" i="1"/>
  <c r="N6" i="1"/>
  <c r="H6" i="1"/>
  <c r="E6" i="1"/>
  <c r="Q5" i="1"/>
  <c r="N5" i="1"/>
  <c r="H5" i="1"/>
  <c r="E5" i="1"/>
  <c r="H14" i="1" l="1"/>
  <c r="E14" i="1"/>
  <c r="N14" i="1"/>
  <c r="Q14" i="1"/>
</calcChain>
</file>

<file path=xl/sharedStrings.xml><?xml version="1.0" encoding="utf-8"?>
<sst xmlns="http://schemas.openxmlformats.org/spreadsheetml/2006/main" count="37" uniqueCount="26">
  <si>
    <t>FYE</t>
  </si>
  <si>
    <t>Apr'17 to Mar'18</t>
  </si>
  <si>
    <t>Apr'18 to Mar'19</t>
  </si>
  <si>
    <t>Apr'19 to Mar'20 Stats</t>
  </si>
  <si>
    <t>Apr'20 to Mar'21 Stats</t>
  </si>
  <si>
    <t>Apr'21 to Mar'22 Stats</t>
  </si>
  <si>
    <t>FYE 2018</t>
  </si>
  <si>
    <t>FYE 2019</t>
  </si>
  <si>
    <t>FYE 2020</t>
  </si>
  <si>
    <t>FYE 2021</t>
  </si>
  <si>
    <t>FYE 2022</t>
  </si>
  <si>
    <t>POE / Country</t>
  </si>
  <si>
    <t>No of Claims</t>
  </si>
  <si>
    <t>VAT Refund Claim</t>
  </si>
  <si>
    <t>Total</t>
  </si>
  <si>
    <t>eSwatini (SRA)</t>
  </si>
  <si>
    <t>Lesotho (LRA)</t>
  </si>
  <si>
    <t>Botswana (BOT)</t>
  </si>
  <si>
    <t>Namibia</t>
  </si>
  <si>
    <t>ORTIA International Airport</t>
  </si>
  <si>
    <t>Cape Town International Airport CTIA</t>
  </si>
  <si>
    <t>KingShaka International Airport KSIA</t>
  </si>
  <si>
    <t>Zimbabwe BBR</t>
  </si>
  <si>
    <t>Mozambique Lebombo</t>
  </si>
  <si>
    <t>Claims Value 114%</t>
  </si>
  <si>
    <t>Claims Value 115%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</si>
</sst>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 [$R-1C09]\ * #,##0_ ;_ [$R-1C09]\ * \-#,##0_ ;_ [$R-1C09]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0" xfId="0" applyBorder="1"/>
    <xf numFmtId="164" fontId="0" fillId="3" borderId="9" xfId="1" applyNumberFormat="1" applyFont="1" applyFill="1" applyBorder="1"/>
    <xf numFmtId="164" fontId="0" fillId="4" borderId="7" xfId="1" applyNumberFormat="1" applyFont="1" applyFill="1" applyBorder="1"/>
    <xf numFmtId="165" fontId="0" fillId="5" borderId="8" xfId="1" applyNumberFormat="1" applyFont="1" applyFill="1" applyBorder="1"/>
    <xf numFmtId="164" fontId="0" fillId="3" borderId="9" xfId="2" applyNumberFormat="1" applyFont="1" applyFill="1" applyBorder="1"/>
    <xf numFmtId="164" fontId="0" fillId="4" borderId="7" xfId="2" applyNumberFormat="1" applyFont="1" applyFill="1" applyBorder="1"/>
    <xf numFmtId="165" fontId="0" fillId="2" borderId="8" xfId="2" applyNumberFormat="1" applyFont="1" applyFill="1" applyBorder="1"/>
    <xf numFmtId="165" fontId="0" fillId="2" borderId="8" xfId="0" applyNumberFormat="1" applyFill="1" applyBorder="1"/>
    <xf numFmtId="164" fontId="0" fillId="3" borderId="12" xfId="1" applyNumberFormat="1" applyFont="1" applyFill="1" applyBorder="1"/>
    <xf numFmtId="165" fontId="0" fillId="5" borderId="11" xfId="1" applyNumberFormat="1" applyFont="1" applyFill="1" applyBorder="1"/>
    <xf numFmtId="164" fontId="0" fillId="3" borderId="12" xfId="2" applyNumberFormat="1" applyFont="1" applyFill="1" applyBorder="1"/>
    <xf numFmtId="165" fontId="0" fillId="2" borderId="11" xfId="0" applyNumberFormat="1" applyFill="1" applyBorder="1"/>
    <xf numFmtId="0" fontId="2" fillId="0" borderId="6" xfId="0" applyFont="1" applyBorder="1"/>
    <xf numFmtId="164" fontId="2" fillId="3" borderId="13" xfId="0" applyNumberFormat="1" applyFont="1" applyFill="1" applyBorder="1"/>
    <xf numFmtId="164" fontId="2" fillId="4" borderId="13" xfId="0" applyNumberFormat="1" applyFont="1" applyFill="1" applyBorder="1"/>
    <xf numFmtId="165" fontId="2" fillId="5" borderId="14" xfId="1" applyNumberFormat="1" applyFont="1" applyFill="1" applyBorder="1"/>
    <xf numFmtId="165" fontId="2" fillId="2" borderId="15" xfId="2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164" fontId="0" fillId="3" borderId="19" xfId="1" applyNumberFormat="1" applyFont="1" applyFill="1" applyBorder="1"/>
    <xf numFmtId="164" fontId="0" fillId="4" borderId="20" xfId="1" applyNumberFormat="1" applyFont="1" applyFill="1" applyBorder="1"/>
    <xf numFmtId="165" fontId="0" fillId="5" borderId="21" xfId="1" applyNumberFormat="1" applyFont="1" applyFill="1" applyBorder="1"/>
    <xf numFmtId="164" fontId="0" fillId="3" borderId="19" xfId="2" applyNumberFormat="1" applyFont="1" applyFill="1" applyBorder="1"/>
    <xf numFmtId="164" fontId="0" fillId="4" borderId="20" xfId="2" applyNumberFormat="1" applyFont="1" applyFill="1" applyBorder="1"/>
    <xf numFmtId="165" fontId="0" fillId="2" borderId="21" xfId="2" applyNumberFormat="1" applyFont="1" applyFill="1" applyBorder="1"/>
    <xf numFmtId="0" fontId="2" fillId="3" borderId="13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9" fontId="2" fillId="4" borderId="22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</cellXfs>
  <cellStyles count="3">
    <cellStyle name="Comma" xfId="1" builtinId="3"/>
    <cellStyle name="Comma 2 46" xfId="2" xr:uid="{51110C6A-1142-48B7-BE0D-902965F56D3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2B694-E2EE-412B-88CC-845281A41761}">
  <dimension ref="C1:R14"/>
  <sheetViews>
    <sheetView tabSelected="1" topLeftCell="E1" zoomScaleNormal="100" workbookViewId="0">
      <selection activeCell="G17" sqref="G17"/>
    </sheetView>
  </sheetViews>
  <sheetFormatPr defaultRowHeight="15" x14ac:dyDescent="0.25"/>
  <cols>
    <col min="3" max="3" width="34.7109375" bestFit="1" customWidth="1"/>
    <col min="4" max="4" width="10.42578125" customWidth="1"/>
    <col min="5" max="5" width="15.85546875" bestFit="1" customWidth="1"/>
    <col min="6" max="6" width="19" customWidth="1"/>
    <col min="7" max="7" width="11.140625" customWidth="1"/>
    <col min="8" max="9" width="14.7109375" bestFit="1" customWidth="1"/>
    <col min="10" max="10" width="9" customWidth="1"/>
    <col min="11" max="11" width="14.7109375" bestFit="1" customWidth="1"/>
    <col min="12" max="12" width="16" bestFit="1" customWidth="1"/>
    <col min="13" max="13" width="8.28515625" bestFit="1" customWidth="1"/>
    <col min="14" max="14" width="13.28515625" bestFit="1" customWidth="1"/>
    <col min="15" max="15" width="13.42578125" bestFit="1" customWidth="1"/>
    <col min="16" max="16" width="8.28515625" bestFit="1" customWidth="1"/>
    <col min="17" max="17" width="13.28515625" bestFit="1" customWidth="1"/>
    <col min="18" max="18" width="13.42578125" bestFit="1" customWidth="1"/>
  </cols>
  <sheetData>
    <row r="1" spans="3:18" ht="15.75" thickBot="1" x14ac:dyDescent="0.3"/>
    <row r="2" spans="3:18" ht="15.75" thickBot="1" x14ac:dyDescent="0.3">
      <c r="C2" s="23" t="s">
        <v>0</v>
      </c>
      <c r="D2" s="25" t="s">
        <v>1</v>
      </c>
      <c r="E2" s="26"/>
      <c r="F2" s="27"/>
      <c r="G2" s="25" t="s">
        <v>2</v>
      </c>
      <c r="H2" s="26"/>
      <c r="I2" s="27"/>
      <c r="J2" s="20" t="s">
        <v>3</v>
      </c>
      <c r="K2" s="21"/>
      <c r="L2" s="22"/>
      <c r="M2" s="20" t="s">
        <v>4</v>
      </c>
      <c r="N2" s="21"/>
      <c r="O2" s="22"/>
      <c r="P2" s="20" t="s">
        <v>5</v>
      </c>
      <c r="Q2" s="21"/>
      <c r="R2" s="22"/>
    </row>
    <row r="3" spans="3:18" ht="15.75" thickBot="1" x14ac:dyDescent="0.3">
      <c r="C3" s="24"/>
      <c r="D3" s="28" t="s">
        <v>6</v>
      </c>
      <c r="E3" s="29"/>
      <c r="F3" s="30"/>
      <c r="G3" s="28" t="s">
        <v>7</v>
      </c>
      <c r="H3" s="29"/>
      <c r="I3" s="30"/>
      <c r="J3" s="28" t="s">
        <v>8</v>
      </c>
      <c r="K3" s="29"/>
      <c r="L3" s="29"/>
      <c r="M3" s="28" t="s">
        <v>9</v>
      </c>
      <c r="N3" s="29"/>
      <c r="O3" s="29"/>
      <c r="P3" s="28" t="s">
        <v>10</v>
      </c>
      <c r="Q3" s="29"/>
      <c r="R3" s="29"/>
    </row>
    <row r="4" spans="3:18" s="2" customFormat="1" ht="30.75" thickBot="1" x14ac:dyDescent="0.3">
      <c r="C4" s="1" t="s">
        <v>11</v>
      </c>
      <c r="D4" s="37" t="s">
        <v>12</v>
      </c>
      <c r="E4" s="38" t="s">
        <v>24</v>
      </c>
      <c r="F4" s="39" t="s">
        <v>13</v>
      </c>
      <c r="G4" s="37" t="s">
        <v>12</v>
      </c>
      <c r="H4" s="38" t="s">
        <v>25</v>
      </c>
      <c r="I4" s="39" t="s">
        <v>13</v>
      </c>
      <c r="J4" s="37" t="s">
        <v>12</v>
      </c>
      <c r="K4" s="40" t="s">
        <v>25</v>
      </c>
      <c r="L4" s="41" t="s">
        <v>13</v>
      </c>
      <c r="M4" s="37" t="s">
        <v>12</v>
      </c>
      <c r="N4" s="40" t="s">
        <v>25</v>
      </c>
      <c r="O4" s="41" t="s">
        <v>13</v>
      </c>
      <c r="P4" s="37" t="s">
        <v>12</v>
      </c>
      <c r="Q4" s="40" t="s">
        <v>25</v>
      </c>
      <c r="R4" s="42" t="s">
        <v>13</v>
      </c>
    </row>
    <row r="5" spans="3:18" x14ac:dyDescent="0.25">
      <c r="C5" s="3" t="s">
        <v>15</v>
      </c>
      <c r="D5" s="31">
        <v>87291</v>
      </c>
      <c r="E5" s="32">
        <f>F5*114/14</f>
        <v>1858407936.1628573</v>
      </c>
      <c r="F5" s="33">
        <v>228225536.02000001</v>
      </c>
      <c r="G5" s="31">
        <v>58195</v>
      </c>
      <c r="H5" s="32">
        <f>I5*115/15</f>
        <v>1006183873.0066665</v>
      </c>
      <c r="I5" s="33">
        <v>131241374.73999999</v>
      </c>
      <c r="J5" s="34">
        <v>52607</v>
      </c>
      <c r="K5" s="35">
        <v>888466050.25333345</v>
      </c>
      <c r="L5" s="36">
        <v>115886876.12</v>
      </c>
      <c r="M5" s="34">
        <v>37318</v>
      </c>
      <c r="N5" s="35">
        <f t="shared" ref="N5:N13" si="0">O5*114/14</f>
        <v>1068132285.3</v>
      </c>
      <c r="O5" s="36">
        <v>131174140.3</v>
      </c>
      <c r="P5" s="34">
        <v>31314</v>
      </c>
      <c r="Q5" s="35">
        <f>R5*114/14</f>
        <v>888588732.89571416</v>
      </c>
      <c r="R5" s="36">
        <v>109124932.11</v>
      </c>
    </row>
    <row r="6" spans="3:18" x14ac:dyDescent="0.25">
      <c r="C6" s="3" t="s">
        <v>16</v>
      </c>
      <c r="D6" s="4">
        <v>203142</v>
      </c>
      <c r="E6" s="5">
        <f t="shared" ref="E6:E13" si="1">F6*114/14</f>
        <v>2672408987.8071427</v>
      </c>
      <c r="F6" s="6">
        <v>328190577.44999999</v>
      </c>
      <c r="G6" s="4">
        <v>171322</v>
      </c>
      <c r="H6" s="5">
        <f t="shared" ref="H6:H13" si="2">I6*115/15</f>
        <v>1894938911.6666667</v>
      </c>
      <c r="I6" s="6">
        <v>247165945</v>
      </c>
      <c r="J6" s="7">
        <v>154466</v>
      </c>
      <c r="K6" s="8">
        <v>1718854032.7666667</v>
      </c>
      <c r="L6" s="9">
        <v>224198352.09999999</v>
      </c>
      <c r="M6" s="7">
        <v>59685</v>
      </c>
      <c r="N6" s="8">
        <f t="shared" si="0"/>
        <v>1309327470.7414284</v>
      </c>
      <c r="O6" s="9">
        <v>160794601.66999999</v>
      </c>
      <c r="P6" s="7">
        <v>49925</v>
      </c>
      <c r="Q6" s="8">
        <f t="shared" ref="Q6:Q13" si="3">R6*114/14</f>
        <v>1287054553.9757142</v>
      </c>
      <c r="R6" s="9">
        <v>158059331.19</v>
      </c>
    </row>
    <row r="7" spans="3:18" x14ac:dyDescent="0.25">
      <c r="C7" s="3" t="s">
        <v>17</v>
      </c>
      <c r="D7" s="4">
        <v>12515</v>
      </c>
      <c r="E7" s="5">
        <f t="shared" si="1"/>
        <v>675509695.93714273</v>
      </c>
      <c r="F7" s="6">
        <v>82957331.079999998</v>
      </c>
      <c r="G7" s="4">
        <v>10530</v>
      </c>
      <c r="H7" s="5">
        <f t="shared" si="2"/>
        <v>612127745.47666669</v>
      </c>
      <c r="I7" s="6">
        <v>79842749.409999996</v>
      </c>
      <c r="J7" s="7">
        <v>8396</v>
      </c>
      <c r="K7" s="8">
        <v>433730632.56999999</v>
      </c>
      <c r="L7" s="10">
        <v>56573560.770000003</v>
      </c>
      <c r="M7" s="7">
        <v>4050</v>
      </c>
      <c r="N7" s="8">
        <f t="shared" si="0"/>
        <v>313553287.83428568</v>
      </c>
      <c r="O7" s="10">
        <v>38506544.119999997</v>
      </c>
      <c r="P7" s="7">
        <v>4576</v>
      </c>
      <c r="Q7" s="8">
        <f t="shared" si="3"/>
        <v>323182461.91285717</v>
      </c>
      <c r="R7" s="10">
        <v>39689074.270000003</v>
      </c>
    </row>
    <row r="8" spans="3:18" x14ac:dyDescent="0.25">
      <c r="C8" s="3" t="s">
        <v>18</v>
      </c>
      <c r="D8" s="4">
        <v>9676</v>
      </c>
      <c r="E8" s="5">
        <f t="shared" si="1"/>
        <v>800282495.37857151</v>
      </c>
      <c r="F8" s="6">
        <v>98280306.450000003</v>
      </c>
      <c r="G8" s="4">
        <v>2179</v>
      </c>
      <c r="H8" s="5">
        <f t="shared" si="2"/>
        <v>232623949.48000002</v>
      </c>
      <c r="I8" s="6">
        <v>30342254.280000001</v>
      </c>
      <c r="J8" s="7">
        <v>3250</v>
      </c>
      <c r="K8" s="8">
        <v>198171762.49333301</v>
      </c>
      <c r="L8" s="10">
        <v>25848490.760000002</v>
      </c>
      <c r="M8" s="7">
        <v>1418</v>
      </c>
      <c r="N8" s="8">
        <f t="shared" si="0"/>
        <v>189561430.41000003</v>
      </c>
      <c r="O8" s="10">
        <v>23279473.91</v>
      </c>
      <c r="P8" s="7">
        <v>2729</v>
      </c>
      <c r="Q8" s="8">
        <f t="shared" si="3"/>
        <v>509653996.74857146</v>
      </c>
      <c r="R8" s="10">
        <v>62589087.32</v>
      </c>
    </row>
    <row r="9" spans="3:18" x14ac:dyDescent="0.25">
      <c r="C9" s="3" t="s">
        <v>19</v>
      </c>
      <c r="D9" s="11">
        <v>98432</v>
      </c>
      <c r="E9" s="5">
        <f t="shared" si="1"/>
        <v>2061918948.9685712</v>
      </c>
      <c r="F9" s="12">
        <v>253218116.53999999</v>
      </c>
      <c r="G9" s="11">
        <v>106210</v>
      </c>
      <c r="H9" s="5">
        <f t="shared" si="2"/>
        <v>2040472348.6866667</v>
      </c>
      <c r="I9" s="12">
        <v>266148567.22</v>
      </c>
      <c r="J9" s="13">
        <v>75772</v>
      </c>
      <c r="K9" s="8">
        <v>1483822540.96</v>
      </c>
      <c r="L9" s="14">
        <v>193542070.56</v>
      </c>
      <c r="M9" s="13">
        <v>5340</v>
      </c>
      <c r="N9" s="8">
        <f t="shared" si="0"/>
        <v>65014199.837142862</v>
      </c>
      <c r="O9" s="14">
        <v>7984199.9800000004</v>
      </c>
      <c r="P9" s="13">
        <v>955</v>
      </c>
      <c r="Q9" s="8">
        <f t="shared" si="3"/>
        <v>35358400.088571429</v>
      </c>
      <c r="R9" s="14">
        <v>4342259.66</v>
      </c>
    </row>
    <row r="10" spans="3:18" x14ac:dyDescent="0.25">
      <c r="C10" s="3" t="s">
        <v>20</v>
      </c>
      <c r="D10" s="11">
        <v>64614</v>
      </c>
      <c r="E10" s="5">
        <f t="shared" si="1"/>
        <v>1212802883.5714285</v>
      </c>
      <c r="F10" s="12">
        <v>148940705</v>
      </c>
      <c r="G10" s="11">
        <v>63903</v>
      </c>
      <c r="H10" s="5">
        <f t="shared" si="2"/>
        <v>1168029312.5266669</v>
      </c>
      <c r="I10" s="12">
        <v>152351649.46000001</v>
      </c>
      <c r="J10" s="13">
        <v>59234</v>
      </c>
      <c r="K10" s="8">
        <v>1071729375.6633333</v>
      </c>
      <c r="L10" s="14">
        <v>139790788.13</v>
      </c>
      <c r="M10" s="13">
        <v>4570</v>
      </c>
      <c r="N10" s="8">
        <f t="shared" si="0"/>
        <v>97533967.028571412</v>
      </c>
      <c r="O10" s="14">
        <v>11977855.6</v>
      </c>
      <c r="P10" s="13">
        <v>591</v>
      </c>
      <c r="Q10" s="8">
        <f t="shared" si="3"/>
        <v>29936148.141428567</v>
      </c>
      <c r="R10" s="14">
        <v>3676369.07</v>
      </c>
    </row>
    <row r="11" spans="3:18" x14ac:dyDescent="0.25">
      <c r="C11" s="3" t="s">
        <v>21</v>
      </c>
      <c r="D11" s="11">
        <v>642</v>
      </c>
      <c r="E11" s="5">
        <f t="shared" si="1"/>
        <v>9748867.5642857142</v>
      </c>
      <c r="F11" s="12">
        <v>1197229.3500000001</v>
      </c>
      <c r="G11" s="11">
        <v>939</v>
      </c>
      <c r="H11" s="5">
        <f t="shared" si="2"/>
        <v>27708447.453333329</v>
      </c>
      <c r="I11" s="12">
        <v>3614145.32</v>
      </c>
      <c r="J11" s="13">
        <v>1908</v>
      </c>
      <c r="K11" s="8">
        <v>34861396.31666667</v>
      </c>
      <c r="L11" s="14">
        <v>4547138.6500000004</v>
      </c>
      <c r="M11" s="13">
        <v>8270</v>
      </c>
      <c r="N11" s="8">
        <f t="shared" si="0"/>
        <v>4029134.652857143</v>
      </c>
      <c r="O11" s="14">
        <v>494806.01</v>
      </c>
      <c r="P11" s="13">
        <v>0</v>
      </c>
      <c r="Q11" s="8">
        <f t="shared" si="3"/>
        <v>0</v>
      </c>
      <c r="R11" s="14">
        <v>0</v>
      </c>
    </row>
    <row r="12" spans="3:18" x14ac:dyDescent="0.25">
      <c r="C12" s="3" t="s">
        <v>22</v>
      </c>
      <c r="D12" s="11">
        <v>10254</v>
      </c>
      <c r="E12" s="5">
        <f t="shared" si="1"/>
        <v>593768344.58142865</v>
      </c>
      <c r="F12" s="12">
        <v>72918919.510000005</v>
      </c>
      <c r="G12" s="11">
        <v>3564</v>
      </c>
      <c r="H12" s="5">
        <f t="shared" si="2"/>
        <v>264508217.90000001</v>
      </c>
      <c r="I12" s="12">
        <v>34501071.899999999</v>
      </c>
      <c r="J12" s="13">
        <v>3781</v>
      </c>
      <c r="K12" s="8">
        <v>271883986.47000003</v>
      </c>
      <c r="L12" s="14">
        <v>35463128.670000002</v>
      </c>
      <c r="M12" s="13">
        <v>1307</v>
      </c>
      <c r="N12" s="8">
        <f t="shared" si="0"/>
        <v>68930201.867142856</v>
      </c>
      <c r="O12" s="14">
        <v>8465112.5099999998</v>
      </c>
      <c r="P12" s="13">
        <v>567</v>
      </c>
      <c r="Q12" s="8">
        <f t="shared" si="3"/>
        <v>82873310.854285717</v>
      </c>
      <c r="R12" s="14">
        <v>10177424.140000001</v>
      </c>
    </row>
    <row r="13" spans="3:18" ht="15.75" thickBot="1" x14ac:dyDescent="0.3">
      <c r="C13" s="3" t="s">
        <v>23</v>
      </c>
      <c r="D13" s="11">
        <v>3269</v>
      </c>
      <c r="E13" s="5">
        <f t="shared" si="1"/>
        <v>104467566.48428571</v>
      </c>
      <c r="F13" s="12">
        <v>12829350.27</v>
      </c>
      <c r="G13" s="11">
        <v>3071</v>
      </c>
      <c r="H13" s="5">
        <f t="shared" si="2"/>
        <v>71710200.706666663</v>
      </c>
      <c r="I13" s="12">
        <v>9353504.4399999995</v>
      </c>
      <c r="J13" s="13">
        <v>1422</v>
      </c>
      <c r="K13" s="8">
        <v>41329521.023333333</v>
      </c>
      <c r="L13" s="14">
        <v>5390807.0899999999</v>
      </c>
      <c r="M13" s="13">
        <v>356</v>
      </c>
      <c r="N13" s="8">
        <f t="shared" si="0"/>
        <v>13687309.272857143</v>
      </c>
      <c r="O13" s="14">
        <v>1680897.63</v>
      </c>
      <c r="P13" s="13">
        <v>173</v>
      </c>
      <c r="Q13" s="8">
        <f t="shared" si="3"/>
        <v>6365294.7985714283</v>
      </c>
      <c r="R13" s="14">
        <v>781702.87</v>
      </c>
    </row>
    <row r="14" spans="3:18" ht="15.75" thickBot="1" x14ac:dyDescent="0.3">
      <c r="C14" s="15" t="s">
        <v>14</v>
      </c>
      <c r="D14" s="16">
        <f>SUM(D5:D13)</f>
        <v>489835</v>
      </c>
      <c r="E14" s="17">
        <f>SUM(E5:E13)</f>
        <v>9989315726.4557133</v>
      </c>
      <c r="F14" s="18">
        <f>SUM(F5:F13)</f>
        <v>1226758071.6699998</v>
      </c>
      <c r="G14" s="16">
        <f>SUM(G5:G13)</f>
        <v>419913</v>
      </c>
      <c r="H14" s="17">
        <f>SUM(H5:H13)</f>
        <v>7318303006.9033327</v>
      </c>
      <c r="I14" s="18">
        <f>SUM(I5:I13)</f>
        <v>954561261.7700001</v>
      </c>
      <c r="J14" s="16">
        <f t="shared" ref="J14:R14" si="4">SUM(J5:J13)</f>
        <v>360836</v>
      </c>
      <c r="K14" s="17">
        <f t="shared" si="4"/>
        <v>6142849298.5166664</v>
      </c>
      <c r="L14" s="19">
        <f t="shared" si="4"/>
        <v>801241212.8499999</v>
      </c>
      <c r="M14" s="16">
        <f t="shared" si="4"/>
        <v>122314</v>
      </c>
      <c r="N14" s="17">
        <f t="shared" si="4"/>
        <v>3129769286.9442859</v>
      </c>
      <c r="O14" s="19">
        <f t="shared" si="4"/>
        <v>384357631.73000002</v>
      </c>
      <c r="P14" s="16">
        <f t="shared" si="4"/>
        <v>90830</v>
      </c>
      <c r="Q14" s="17">
        <f t="shared" si="4"/>
        <v>3163012899.4157143</v>
      </c>
      <c r="R14" s="19">
        <f t="shared" si="4"/>
        <v>388440180.63</v>
      </c>
    </row>
  </sheetData>
  <mergeCells count="11">
    <mergeCell ref="C2:C3"/>
    <mergeCell ref="D2:F2"/>
    <mergeCell ref="G2:I2"/>
    <mergeCell ref="J2:L2"/>
    <mergeCell ref="D3:F3"/>
    <mergeCell ref="P2:R2"/>
    <mergeCell ref="G3:I3"/>
    <mergeCell ref="J3:L3"/>
    <mergeCell ref="M3:O3"/>
    <mergeCell ref="P3:R3"/>
    <mergeCell ref="M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 on year comparison </vt:lpstr>
    </vt:vector>
  </TitlesOfParts>
  <Company>SARS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Lucky Molaudzi</dc:creator>
  <cp:lastModifiedBy>Pfarelo Netshiongolwe</cp:lastModifiedBy>
  <dcterms:created xsi:type="dcterms:W3CDTF">2022-07-20T10:50:10Z</dcterms:created>
  <dcterms:modified xsi:type="dcterms:W3CDTF">2022-07-20T11:03:50Z</dcterms:modified>
</cp:coreProperties>
</file>