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3-2024\Tenders and Transversals\Integrated Pest Contol\Tender Pack\"/>
    </mc:Choice>
  </mc:AlternateContent>
  <xr:revisionPtr revIDLastSave="0" documentId="8_{378A66FB-5987-42B7-B864-6DF0B127D954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Cluster A" sheetId="1" r:id="rId1"/>
    <sheet name="Cluster B" sheetId="5" r:id="rId2"/>
    <sheet name="Cluster C" sheetId="2" r:id="rId3"/>
    <sheet name="Cluster D" sheetId="3" r:id="rId4"/>
    <sheet name="Cluster E" sheetId="4" r:id="rId5"/>
    <sheet name="Cluster F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2" i="6" l="1"/>
  <c r="I80" i="6"/>
  <c r="I79" i="6"/>
  <c r="I78" i="6"/>
  <c r="H80" i="6"/>
  <c r="H79" i="6"/>
  <c r="H78" i="6"/>
  <c r="G79" i="6"/>
  <c r="G78" i="6"/>
  <c r="F80" i="6"/>
  <c r="F79" i="6"/>
  <c r="F78" i="6"/>
  <c r="E80" i="6"/>
  <c r="E79" i="6"/>
  <c r="E78" i="6"/>
  <c r="G57" i="6"/>
  <c r="H57" i="6"/>
  <c r="I74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58" i="6"/>
  <c r="I57" i="6"/>
  <c r="H72" i="6"/>
  <c r="H70" i="6"/>
  <c r="H68" i="6"/>
  <c r="H66" i="6"/>
  <c r="H74" i="6"/>
  <c r="H58" i="6"/>
  <c r="H59" i="6"/>
  <c r="H60" i="6"/>
  <c r="H61" i="6"/>
  <c r="H62" i="6"/>
  <c r="H63" i="6"/>
  <c r="H64" i="6"/>
  <c r="H65" i="6"/>
  <c r="H67" i="6"/>
  <c r="H69" i="6"/>
  <c r="H71" i="6"/>
  <c r="H73" i="6"/>
  <c r="G74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F74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57" i="6"/>
  <c r="I52" i="6"/>
  <c r="I51" i="6"/>
  <c r="I50" i="6"/>
  <c r="H52" i="6"/>
  <c r="H51" i="6"/>
  <c r="H50" i="6"/>
  <c r="G51" i="6"/>
  <c r="G52" i="6"/>
  <c r="G50" i="6"/>
  <c r="F52" i="6"/>
  <c r="F51" i="6"/>
  <c r="F50" i="6"/>
  <c r="E52" i="6"/>
  <c r="E51" i="6"/>
  <c r="E50" i="6"/>
  <c r="I46" i="6"/>
  <c r="I40" i="6"/>
  <c r="I41" i="6"/>
  <c r="I42" i="6"/>
  <c r="I43" i="6"/>
  <c r="I44" i="6"/>
  <c r="I45" i="6"/>
  <c r="I39" i="6"/>
  <c r="H46" i="6"/>
  <c r="H45" i="6"/>
  <c r="H40" i="6"/>
  <c r="H41" i="6"/>
  <c r="H42" i="6"/>
  <c r="H43" i="6"/>
  <c r="H44" i="6"/>
  <c r="H39" i="6"/>
  <c r="G45" i="6"/>
  <c r="G46" i="6"/>
  <c r="G44" i="6"/>
  <c r="G40" i="6"/>
  <c r="G41" i="6"/>
  <c r="G42" i="6"/>
  <c r="G43" i="6"/>
  <c r="G39" i="6"/>
  <c r="F46" i="6"/>
  <c r="F41" i="6"/>
  <c r="F42" i="6"/>
  <c r="F43" i="6"/>
  <c r="F44" i="6"/>
  <c r="F45" i="6"/>
  <c r="F40" i="6"/>
  <c r="F39" i="6"/>
  <c r="I34" i="6"/>
  <c r="I26" i="6"/>
  <c r="I27" i="6"/>
  <c r="I28" i="6"/>
  <c r="I29" i="6"/>
  <c r="I30" i="6"/>
  <c r="I31" i="6"/>
  <c r="I32" i="6"/>
  <c r="I33" i="6"/>
  <c r="I25" i="6"/>
  <c r="I24" i="6"/>
  <c r="H34" i="6"/>
  <c r="H26" i="6"/>
  <c r="H27" i="6"/>
  <c r="H28" i="6"/>
  <c r="H29" i="6"/>
  <c r="H30" i="6"/>
  <c r="H31" i="6"/>
  <c r="H32" i="6"/>
  <c r="H33" i="6"/>
  <c r="H25" i="6"/>
  <c r="H24" i="6"/>
  <c r="G34" i="6"/>
  <c r="G25" i="6"/>
  <c r="G33" i="6"/>
  <c r="G26" i="6"/>
  <c r="G27" i="6"/>
  <c r="G28" i="6"/>
  <c r="G29" i="6"/>
  <c r="G30" i="6"/>
  <c r="G31" i="6"/>
  <c r="G32" i="6"/>
  <c r="G24" i="6"/>
  <c r="F34" i="6"/>
  <c r="F33" i="6"/>
  <c r="F26" i="6"/>
  <c r="F27" i="6"/>
  <c r="F28" i="6"/>
  <c r="F29" i="6"/>
  <c r="F30" i="6"/>
  <c r="F31" i="6"/>
  <c r="F32" i="6"/>
  <c r="F25" i="6"/>
  <c r="F24" i="6"/>
  <c r="I58" i="4"/>
  <c r="I56" i="4"/>
  <c r="I55" i="4"/>
  <c r="I54" i="4"/>
  <c r="H56" i="4"/>
  <c r="H55" i="4"/>
  <c r="H54" i="4"/>
  <c r="G56" i="4"/>
  <c r="G55" i="4"/>
  <c r="G54" i="4"/>
  <c r="F56" i="4"/>
  <c r="E56" i="4"/>
  <c r="F55" i="4"/>
  <c r="F54" i="4"/>
  <c r="E55" i="4"/>
  <c r="E54" i="4"/>
  <c r="I50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35" i="4"/>
  <c r="G48" i="4"/>
  <c r="H48" i="4"/>
  <c r="H50" i="4"/>
  <c r="H36" i="4"/>
  <c r="H37" i="4"/>
  <c r="H38" i="4"/>
  <c r="H39" i="4"/>
  <c r="H40" i="4"/>
  <c r="H41" i="4"/>
  <c r="H42" i="4"/>
  <c r="H43" i="4"/>
  <c r="H44" i="4"/>
  <c r="H45" i="4"/>
  <c r="H46" i="4"/>
  <c r="H47" i="4"/>
  <c r="H49" i="4"/>
  <c r="H35" i="4"/>
  <c r="G50" i="4"/>
  <c r="G49" i="4"/>
  <c r="G36" i="4"/>
  <c r="G37" i="4"/>
  <c r="G38" i="4"/>
  <c r="G39" i="4"/>
  <c r="G40" i="4"/>
  <c r="G41" i="4"/>
  <c r="G42" i="4"/>
  <c r="G43" i="4"/>
  <c r="G44" i="4"/>
  <c r="G45" i="4"/>
  <c r="G46" i="4"/>
  <c r="G47" i="4"/>
  <c r="G35" i="4"/>
  <c r="F50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36" i="4"/>
  <c r="F35" i="4"/>
  <c r="D30" i="4"/>
  <c r="I29" i="4"/>
  <c r="I25" i="4"/>
  <c r="I24" i="4"/>
  <c r="H30" i="4"/>
  <c r="H29" i="4"/>
  <c r="H25" i="4"/>
  <c r="H26" i="4"/>
  <c r="H27" i="4"/>
  <c r="H28" i="4"/>
  <c r="H24" i="4"/>
  <c r="G29" i="4"/>
  <c r="G30" i="4"/>
  <c r="G26" i="4"/>
  <c r="G27" i="4"/>
  <c r="G28" i="4"/>
  <c r="G25" i="4"/>
  <c r="G24" i="4"/>
  <c r="F30" i="4"/>
  <c r="F29" i="4"/>
  <c r="F26" i="4"/>
  <c r="F27" i="4"/>
  <c r="F28" i="4"/>
  <c r="F24" i="4"/>
  <c r="H73" i="3"/>
  <c r="I76" i="3"/>
  <c r="I74" i="3"/>
  <c r="I73" i="3"/>
  <c r="I72" i="3"/>
  <c r="H72" i="3"/>
  <c r="G74" i="3"/>
  <c r="G73" i="3"/>
  <c r="G72" i="3"/>
  <c r="F74" i="3"/>
  <c r="F73" i="3"/>
  <c r="F72" i="3"/>
  <c r="E74" i="3"/>
  <c r="E73" i="3"/>
  <c r="E72" i="3"/>
  <c r="I67" i="3"/>
  <c r="I68" i="3"/>
  <c r="I65" i="3"/>
  <c r="I66" i="3"/>
  <c r="I64" i="3"/>
  <c r="I63" i="3"/>
  <c r="H67" i="3"/>
  <c r="H68" i="3"/>
  <c r="H65" i="3"/>
  <c r="H66" i="3"/>
  <c r="H64" i="3"/>
  <c r="H63" i="3"/>
  <c r="G68" i="3"/>
  <c r="G67" i="3"/>
  <c r="G65" i="3"/>
  <c r="G66" i="3"/>
  <c r="G64" i="3"/>
  <c r="G63" i="3"/>
  <c r="F68" i="3"/>
  <c r="F65" i="3"/>
  <c r="F66" i="3"/>
  <c r="F67" i="3"/>
  <c r="F64" i="3"/>
  <c r="F63" i="3"/>
  <c r="I58" i="3"/>
  <c r="I57" i="3"/>
  <c r="I56" i="3"/>
  <c r="G58" i="3"/>
  <c r="H58" i="3"/>
  <c r="H57" i="3"/>
  <c r="H56" i="3"/>
  <c r="G57" i="3"/>
  <c r="G56" i="3"/>
  <c r="F58" i="3"/>
  <c r="F57" i="3"/>
  <c r="F56" i="3"/>
  <c r="H51" i="3"/>
  <c r="H50" i="3"/>
  <c r="H49" i="3"/>
  <c r="I51" i="3"/>
  <c r="I50" i="3"/>
  <c r="I49" i="3"/>
  <c r="G51" i="3"/>
  <c r="G49" i="3"/>
  <c r="G50" i="3"/>
  <c r="F51" i="3"/>
  <c r="F50" i="3"/>
  <c r="F49" i="3"/>
  <c r="E51" i="3"/>
  <c r="E50" i="3"/>
  <c r="E49" i="3"/>
  <c r="H45" i="3"/>
  <c r="I45" i="3"/>
  <c r="G45" i="3"/>
  <c r="F45" i="3"/>
  <c r="D40" i="3"/>
  <c r="I40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25" i="3"/>
  <c r="I24" i="3"/>
  <c r="H39" i="3"/>
  <c r="H40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25" i="3"/>
  <c r="H24" i="3"/>
  <c r="G39" i="3"/>
  <c r="G40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25" i="3"/>
  <c r="G24" i="3"/>
  <c r="F40" i="3"/>
  <c r="F39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24" i="3"/>
  <c r="H63" i="5"/>
  <c r="G63" i="5"/>
  <c r="H56" i="5"/>
  <c r="G56" i="5"/>
  <c r="H49" i="5"/>
  <c r="G49" i="5"/>
  <c r="H42" i="5"/>
  <c r="G42" i="5"/>
  <c r="H32" i="5"/>
  <c r="G32" i="5"/>
  <c r="H24" i="5"/>
  <c r="G24" i="5"/>
  <c r="G25" i="1"/>
  <c r="H25" i="1"/>
  <c r="G39" i="1"/>
  <c r="H39" i="1"/>
  <c r="H46" i="1"/>
  <c r="G46" i="1"/>
  <c r="H52" i="1"/>
  <c r="G52" i="1"/>
  <c r="H59" i="1"/>
  <c r="G59" i="1"/>
  <c r="H65" i="1"/>
  <c r="G65" i="1"/>
  <c r="H72" i="1"/>
  <c r="G72" i="1"/>
  <c r="I64" i="2"/>
  <c r="I61" i="2"/>
  <c r="I60" i="2"/>
  <c r="H61" i="2"/>
  <c r="H60" i="2"/>
  <c r="G62" i="2"/>
  <c r="G61" i="2"/>
  <c r="G60" i="2"/>
  <c r="F62" i="2"/>
  <c r="E62" i="2"/>
  <c r="F61" i="2"/>
  <c r="F60" i="2"/>
  <c r="E61" i="2"/>
  <c r="E60" i="2"/>
  <c r="I55" i="2"/>
  <c r="I54" i="2"/>
  <c r="I53" i="2"/>
  <c r="H55" i="2"/>
  <c r="H54" i="2"/>
  <c r="H53" i="2"/>
  <c r="G56" i="2"/>
  <c r="G55" i="2"/>
  <c r="G54" i="2"/>
  <c r="G53" i="2"/>
  <c r="F56" i="2"/>
  <c r="F55" i="2"/>
  <c r="F54" i="2"/>
  <c r="F53" i="2"/>
  <c r="I47" i="2"/>
  <c r="I46" i="2"/>
  <c r="H47" i="2"/>
  <c r="H46" i="2"/>
  <c r="G47" i="2"/>
  <c r="G46" i="2"/>
  <c r="H37" i="2"/>
  <c r="G37" i="2"/>
  <c r="H26" i="2"/>
  <c r="G26" i="2"/>
  <c r="F48" i="2"/>
  <c r="F47" i="2"/>
  <c r="F46" i="2"/>
  <c r="E47" i="2"/>
  <c r="E46" i="2"/>
  <c r="I42" i="2"/>
  <c r="I36" i="2"/>
  <c r="I37" i="2"/>
  <c r="I38" i="2"/>
  <c r="I39" i="2"/>
  <c r="I40" i="2"/>
  <c r="I41" i="2"/>
  <c r="I35" i="2"/>
  <c r="I34" i="2"/>
  <c r="H42" i="2"/>
  <c r="H41" i="2"/>
  <c r="H36" i="2"/>
  <c r="H38" i="2"/>
  <c r="H39" i="2"/>
  <c r="H40" i="2"/>
  <c r="H35" i="2"/>
  <c r="H34" i="2"/>
  <c r="G42" i="2"/>
  <c r="G41" i="2"/>
  <c r="G36" i="2"/>
  <c r="G38" i="2"/>
  <c r="G39" i="2"/>
  <c r="G40" i="2"/>
  <c r="G35" i="2"/>
  <c r="G34" i="2"/>
  <c r="F42" i="2"/>
  <c r="F36" i="2"/>
  <c r="F37" i="2"/>
  <c r="F38" i="2"/>
  <c r="F39" i="2"/>
  <c r="F40" i="2"/>
  <c r="F41" i="2"/>
  <c r="F35" i="2"/>
  <c r="F34" i="2"/>
  <c r="I28" i="2"/>
  <c r="I29" i="2"/>
  <c r="I26" i="2"/>
  <c r="I27" i="2"/>
  <c r="I25" i="2"/>
  <c r="I24" i="2"/>
  <c r="H29" i="2"/>
  <c r="H27" i="2"/>
  <c r="H28" i="2"/>
  <c r="H25" i="2"/>
  <c r="H24" i="2"/>
  <c r="G29" i="2"/>
  <c r="G28" i="2"/>
  <c r="G25" i="2"/>
  <c r="G27" i="2"/>
  <c r="G24" i="2"/>
  <c r="F29" i="2"/>
  <c r="F28" i="2"/>
  <c r="F25" i="2"/>
  <c r="F26" i="2"/>
  <c r="F27" i="2"/>
  <c r="F24" i="2"/>
  <c r="H64" i="5"/>
  <c r="I67" i="5"/>
  <c r="I65" i="5"/>
  <c r="I64" i="5"/>
  <c r="I63" i="5"/>
  <c r="H65" i="5"/>
  <c r="G65" i="5"/>
  <c r="G64" i="5"/>
  <c r="F65" i="5"/>
  <c r="F64" i="5"/>
  <c r="F63" i="5"/>
  <c r="E65" i="5"/>
  <c r="E64" i="5"/>
  <c r="E63" i="5"/>
  <c r="I57" i="5"/>
  <c r="I59" i="5" s="1"/>
  <c r="I58" i="5"/>
  <c r="I56" i="5"/>
  <c r="H59" i="5"/>
  <c r="G59" i="5"/>
  <c r="G58" i="5"/>
  <c r="G57" i="5"/>
  <c r="H58" i="5"/>
  <c r="H57" i="5"/>
  <c r="H50" i="5"/>
  <c r="F59" i="5"/>
  <c r="F58" i="5"/>
  <c r="F57" i="5"/>
  <c r="F56" i="5"/>
  <c r="I51" i="5"/>
  <c r="H51" i="5"/>
  <c r="G50" i="5"/>
  <c r="I49" i="5"/>
  <c r="I50" i="5"/>
  <c r="F51" i="5"/>
  <c r="F50" i="5"/>
  <c r="F49" i="5"/>
  <c r="I44" i="5"/>
  <c r="I43" i="5"/>
  <c r="I42" i="5"/>
  <c r="H44" i="5"/>
  <c r="H43" i="5"/>
  <c r="G44" i="5"/>
  <c r="G43" i="5"/>
  <c r="F44" i="5"/>
  <c r="F43" i="5"/>
  <c r="F42" i="5"/>
  <c r="E44" i="5"/>
  <c r="E43" i="5"/>
  <c r="E42" i="5"/>
  <c r="I38" i="5"/>
  <c r="I33" i="5"/>
  <c r="I34" i="5"/>
  <c r="I35" i="5"/>
  <c r="I36" i="5"/>
  <c r="I37" i="5"/>
  <c r="I32" i="5"/>
  <c r="H38" i="5"/>
  <c r="H33" i="5"/>
  <c r="H34" i="5"/>
  <c r="H35" i="5"/>
  <c r="H36" i="5"/>
  <c r="H37" i="5"/>
  <c r="G37" i="5"/>
  <c r="G38" i="5"/>
  <c r="G33" i="5"/>
  <c r="G34" i="5"/>
  <c r="G35" i="5"/>
  <c r="G36" i="5"/>
  <c r="F38" i="5"/>
  <c r="F33" i="5"/>
  <c r="F34" i="5"/>
  <c r="F35" i="5"/>
  <c r="F36" i="5"/>
  <c r="F37" i="5"/>
  <c r="F32" i="5"/>
  <c r="I27" i="5"/>
  <c r="I25" i="5"/>
  <c r="I26" i="5"/>
  <c r="I24" i="5"/>
  <c r="H27" i="5"/>
  <c r="H25" i="5"/>
  <c r="H26" i="5"/>
  <c r="G27" i="5"/>
  <c r="G25" i="5"/>
  <c r="G26" i="5"/>
  <c r="F25" i="5"/>
  <c r="F26" i="5"/>
  <c r="F24" i="5"/>
  <c r="I76" i="1"/>
  <c r="I74" i="1"/>
  <c r="I73" i="1"/>
  <c r="I72" i="1"/>
  <c r="H73" i="1"/>
  <c r="G73" i="1"/>
  <c r="F73" i="1"/>
  <c r="E73" i="1"/>
  <c r="F72" i="1"/>
  <c r="E72" i="1"/>
  <c r="I67" i="1"/>
  <c r="I68" i="1"/>
  <c r="I66" i="1"/>
  <c r="I65" i="1"/>
  <c r="H68" i="1"/>
  <c r="H67" i="1"/>
  <c r="H66" i="1"/>
  <c r="G68" i="1"/>
  <c r="G67" i="1"/>
  <c r="G66" i="1"/>
  <c r="F68" i="1"/>
  <c r="F66" i="1"/>
  <c r="F67" i="1"/>
  <c r="F65" i="1"/>
  <c r="I60" i="1"/>
  <c r="I59" i="1"/>
  <c r="H60" i="1"/>
  <c r="G60" i="1"/>
  <c r="F60" i="1"/>
  <c r="F59" i="1"/>
  <c r="E54" i="1"/>
  <c r="F54" i="1"/>
  <c r="G54" i="1"/>
  <c r="H54" i="1"/>
  <c r="I54" i="1"/>
  <c r="I53" i="1"/>
  <c r="I52" i="1"/>
  <c r="H53" i="1"/>
  <c r="G53" i="1"/>
  <c r="F53" i="1"/>
  <c r="F52" i="1"/>
  <c r="E53" i="1"/>
  <c r="E52" i="1"/>
  <c r="I48" i="1"/>
  <c r="I47" i="1"/>
  <c r="I46" i="1"/>
  <c r="H48" i="1"/>
  <c r="H47" i="1"/>
  <c r="G48" i="1"/>
  <c r="G47" i="1"/>
  <c r="F48" i="1"/>
  <c r="F47" i="1"/>
  <c r="F46" i="1"/>
  <c r="I41" i="1"/>
  <c r="I40" i="1"/>
  <c r="I39" i="1"/>
  <c r="H41" i="1"/>
  <c r="H40" i="1"/>
  <c r="G41" i="1"/>
  <c r="G40" i="1"/>
  <c r="F41" i="1"/>
  <c r="F40" i="1"/>
  <c r="F39" i="1"/>
  <c r="I26" i="1"/>
  <c r="I27" i="1"/>
  <c r="I28" i="1"/>
  <c r="I29" i="1"/>
  <c r="I30" i="1"/>
  <c r="I31" i="1"/>
  <c r="I32" i="1"/>
  <c r="I33" i="1"/>
  <c r="I25" i="1"/>
  <c r="H34" i="1"/>
  <c r="H26" i="1"/>
  <c r="H27" i="1"/>
  <c r="H28" i="1"/>
  <c r="H29" i="1"/>
  <c r="H30" i="1"/>
  <c r="H31" i="1"/>
  <c r="H32" i="1"/>
  <c r="H33" i="1"/>
  <c r="G34" i="1"/>
  <c r="G26" i="1"/>
  <c r="G27" i="1"/>
  <c r="G28" i="1"/>
  <c r="G29" i="1"/>
  <c r="G30" i="1"/>
  <c r="G31" i="1"/>
  <c r="G32" i="1"/>
  <c r="G33" i="1"/>
  <c r="F34" i="1"/>
  <c r="F26" i="1"/>
  <c r="F27" i="1"/>
  <c r="F28" i="1"/>
  <c r="F29" i="1"/>
  <c r="F30" i="1"/>
  <c r="F31" i="1"/>
  <c r="F32" i="1"/>
  <c r="F33" i="1"/>
  <c r="F25" i="1"/>
  <c r="D34" i="1"/>
  <c r="C34" i="1"/>
  <c r="D59" i="5"/>
  <c r="C59" i="5"/>
  <c r="D51" i="5"/>
  <c r="C51" i="5"/>
  <c r="C74" i="6"/>
  <c r="C42" i="2"/>
  <c r="C56" i="2"/>
  <c r="C68" i="1"/>
  <c r="C60" i="1"/>
  <c r="C48" i="1"/>
  <c r="C41" i="1"/>
  <c r="D41" i="1"/>
  <c r="D34" i="6"/>
  <c r="D50" i="4"/>
  <c r="C50" i="4"/>
  <c r="C30" i="4"/>
  <c r="C68" i="3"/>
  <c r="C58" i="3"/>
  <c r="C40" i="3"/>
  <c r="C29" i="2"/>
  <c r="D29" i="2"/>
  <c r="E48" i="2" l="1"/>
  <c r="E74" i="1"/>
  <c r="G51" i="5" l="1"/>
  <c r="F74" i="1"/>
  <c r="H62" i="2"/>
  <c r="G48" i="2" l="1"/>
  <c r="H48" i="2"/>
  <c r="I62" i="2"/>
  <c r="D74" i="6"/>
  <c r="D46" i="6"/>
  <c r="F25" i="4"/>
  <c r="D68" i="3"/>
  <c r="D58" i="3"/>
  <c r="I48" i="2" l="1"/>
  <c r="E56" i="2"/>
  <c r="D56" i="2"/>
  <c r="I28" i="4" l="1"/>
  <c r="I27" i="4"/>
  <c r="I26" i="4"/>
  <c r="G80" i="6" l="1"/>
  <c r="I30" i="4"/>
  <c r="H74" i="3" l="1"/>
  <c r="H56" i="2"/>
  <c r="I56" i="2"/>
  <c r="D68" i="1" l="1"/>
  <c r="D60" i="1"/>
  <c r="D48" i="1"/>
  <c r="F27" i="5" l="1"/>
  <c r="G74" i="1" l="1"/>
  <c r="D42" i="2"/>
  <c r="D38" i="5"/>
  <c r="D27" i="5"/>
  <c r="H74" i="1" l="1"/>
  <c r="I34" i="1"/>
</calcChain>
</file>

<file path=xl/sharedStrings.xml><?xml version="1.0" encoding="utf-8"?>
<sst xmlns="http://schemas.openxmlformats.org/spreadsheetml/2006/main" count="758" uniqueCount="226">
  <si>
    <t>SARS RFP NUMBER:</t>
  </si>
  <si>
    <t>SARS RFP NAME:</t>
  </si>
  <si>
    <t>Bidder's Name</t>
  </si>
  <si>
    <t>SERVICED ON SATURDAYS</t>
  </si>
  <si>
    <t>Office and Building Name</t>
  </si>
  <si>
    <t>Leased area m²</t>
  </si>
  <si>
    <t xml:space="preserve">Price per month (incl. VAT) </t>
  </si>
  <si>
    <t>Brooklyn Office (Le Hae La SARS)</t>
  </si>
  <si>
    <t>Brooklyn Office (VDU)</t>
  </si>
  <si>
    <t>Brooklyn Office (Veale Street)</t>
  </si>
  <si>
    <t>Brooklyn Office (Khanyisa)</t>
  </si>
  <si>
    <t>Brooklyn Office (Brooklyn Bridge - Linton, Hilton and Stevens House)</t>
  </si>
  <si>
    <t>TOTAL</t>
  </si>
  <si>
    <t>Gauteng North</t>
  </si>
  <si>
    <t>Pretoria (Doornkloof Office Park)</t>
  </si>
  <si>
    <t>Pretoria (Ashlea Gardens)</t>
  </si>
  <si>
    <t>Pretoria (Main Building )</t>
  </si>
  <si>
    <t>Pretoria (Prospect House)</t>
  </si>
  <si>
    <t>SERVICED ON WEEKDAYS</t>
  </si>
  <si>
    <t>Pretoria (Customs House )</t>
  </si>
  <si>
    <t>Pretoria (Iscor Warehouse)</t>
  </si>
  <si>
    <t>Pretoria (Silverton Warehouse)</t>
  </si>
  <si>
    <t>Pretoria (Office of the Tax Ombudsman)</t>
  </si>
  <si>
    <t>Annual  Escalation</t>
  </si>
  <si>
    <t>Year 2</t>
  </si>
  <si>
    <t>Year 3</t>
  </si>
  <si>
    <t>Percentage increase</t>
  </si>
  <si>
    <t>Item Description</t>
  </si>
  <si>
    <t>Quantity</t>
  </si>
  <si>
    <t xml:space="preserve">Unit Price (incl. VAT) </t>
  </si>
  <si>
    <t>Flycatcher (Inclusive of Labour)</t>
  </si>
  <si>
    <t xml:space="preserve">Price per month (incl VAT) </t>
  </si>
  <si>
    <t>Gauteng South</t>
  </si>
  <si>
    <t>Alberton (Alberton Campus)</t>
  </si>
  <si>
    <t>Kempton Park (ORTIA International Airport)</t>
  </si>
  <si>
    <t>Alberton (Alberton Receiver Of Revenue)</t>
  </si>
  <si>
    <t>Boksburg (Branch Office)</t>
  </si>
  <si>
    <t>Edenvale (Branch Office)</t>
  </si>
  <si>
    <t>Nigel (Branch Office)</t>
  </si>
  <si>
    <t>Vereeniging (Branch Office)</t>
  </si>
  <si>
    <t>Springs (Branch Office)</t>
  </si>
  <si>
    <t>Kempton Park (Detector Dog Unit)</t>
  </si>
  <si>
    <t>Free State</t>
  </si>
  <si>
    <t>Bloemfontein (Central Government Building)</t>
  </si>
  <si>
    <t>Ladybrand (Detector Dog Unit)</t>
  </si>
  <si>
    <t>Kroonstad (Branch Office)</t>
  </si>
  <si>
    <t>Welkom (Branch Office)</t>
  </si>
  <si>
    <t>Bethlehem (Branch Office)</t>
  </si>
  <si>
    <t>Kimberley (Branch Office)</t>
  </si>
  <si>
    <t>Free State - Customs Houses</t>
  </si>
  <si>
    <t>Wepener (3A Brug Street)</t>
  </si>
  <si>
    <t>Wepener (3B Brug Street)</t>
  </si>
  <si>
    <t>Wepener (3C Brug Street)</t>
  </si>
  <si>
    <t>Ladybrand (13 A Joubert Street)</t>
  </si>
  <si>
    <t>Ficksburg (5 Rondedraai Circle)</t>
  </si>
  <si>
    <t>Ficksburg (10 Rondedraai Circle)</t>
  </si>
  <si>
    <t>Ficksburg (8 Generaal Circle)</t>
  </si>
  <si>
    <t>Ficksburg (9 Generaal Circle)</t>
  </si>
  <si>
    <t>Fouriesburg (13 Steyn Street)</t>
  </si>
  <si>
    <t>Fouriesburg (24 Fourie Street)</t>
  </si>
  <si>
    <t>Fouriesburg  (30 Fourie Street)</t>
  </si>
  <si>
    <t>Ladybrand (Sandstone cove, 2 Willem Mathee Street)</t>
  </si>
  <si>
    <t>Ladybrand (10 Van Gorkum)</t>
  </si>
  <si>
    <t>Ladybrand (Cosmos flats, 1 Vyfde Street)</t>
  </si>
  <si>
    <t>Ladybrand (43 Voortrekker Street)</t>
  </si>
  <si>
    <t>Ladybrand (22 Villa Pietruccci Flats, Botha Street,)</t>
  </si>
  <si>
    <t>Price per month (incl VAT)</t>
  </si>
  <si>
    <t>North West</t>
  </si>
  <si>
    <t>Mmabatho (Branch Office)</t>
  </si>
  <si>
    <t>Rustenburg (Branch Office)</t>
  </si>
  <si>
    <t>Klerksdorp (Branch Office)</t>
  </si>
  <si>
    <t>Mpumalanga</t>
  </si>
  <si>
    <t>Standerton (Branch Office)</t>
  </si>
  <si>
    <t>Lebombo Border Post (Lebombo detector dog unit)</t>
  </si>
  <si>
    <t>Limpopo</t>
  </si>
  <si>
    <t>Polokwane (Branch Office)</t>
  </si>
  <si>
    <t>Musina (Musina Customs Warehouse)</t>
  </si>
  <si>
    <t>Lebowakgomo (Branch Office)</t>
  </si>
  <si>
    <t>Giyani (Branch Office)</t>
  </si>
  <si>
    <t>Sibasa/Thohoyandou (Branch Office)</t>
  </si>
  <si>
    <t>Western Cape</t>
  </si>
  <si>
    <t>Cape Town (Project 166)</t>
  </si>
  <si>
    <t>Cape Town (Lower Long Branch Office)</t>
  </si>
  <si>
    <t>Mitchells Plain (Mitchells Plain Branch Office)</t>
  </si>
  <si>
    <t>Bellville (Sable Centre)</t>
  </si>
  <si>
    <t>Cape Town (Cape Town Scanner Site)</t>
  </si>
  <si>
    <t>Mossel Bay (Branch Office</t>
  </si>
  <si>
    <t>Beaufort West (Branch Office)</t>
  </si>
  <si>
    <t>Oudtshoorn (Branch Office)</t>
  </si>
  <si>
    <t>Cape Town Harbour (Cape Town State Warehouse)</t>
  </si>
  <si>
    <t>Cape Town (Parliamentary Services Unit)</t>
  </si>
  <si>
    <t>Saldanha (Port of Saldanha)</t>
  </si>
  <si>
    <t>Paarl (Branch Office</t>
  </si>
  <si>
    <t>Worcester (Branch Office)</t>
  </si>
  <si>
    <t>Stellenbosch (Branch Office)</t>
  </si>
  <si>
    <t>Epping (Cape Mail)</t>
  </si>
  <si>
    <t>Robertson</t>
  </si>
  <si>
    <t>Cape Town (Passenger arrivals CIA)</t>
  </si>
  <si>
    <t>Nothern Cape</t>
  </si>
  <si>
    <t>Upington (Anchorley TPS &amp; Customs)</t>
  </si>
  <si>
    <t>Upington (Station Building)</t>
  </si>
  <si>
    <t>Nakop - Border Post Customs Warehouse</t>
  </si>
  <si>
    <t>Nakop  - Dwellings Accommodation rooms (20 single units)</t>
  </si>
  <si>
    <t>Nakop  - (Park Homes Park homes x 3)</t>
  </si>
  <si>
    <t>Vioolsdrift - Accommodation rooms (31 single units)</t>
  </si>
  <si>
    <t>Vioolsdrift - Park homes x 3 ( 2 bedroom units)</t>
  </si>
  <si>
    <t>Vioolsdrift - Park homes x 4 ( 3 bedroom units)</t>
  </si>
  <si>
    <t>Alexander Bay (Park Homes)</t>
  </si>
  <si>
    <t>Alexander Bay (Park Homes + storage)</t>
  </si>
  <si>
    <t>Gauteng Central</t>
  </si>
  <si>
    <t>Randburg (Branch Office)</t>
  </si>
  <si>
    <t>Rissik Street (Branch Office)</t>
  </si>
  <si>
    <t>Soweto Bara (Branch Office)</t>
  </si>
  <si>
    <t>Roodepoort (Branch Office)</t>
  </si>
  <si>
    <t>Krugersdorp (Branch Office)</t>
  </si>
  <si>
    <t>Lanseria (Lanseria International Airport)</t>
  </si>
  <si>
    <t>Kwazulu Natal</t>
  </si>
  <si>
    <t>Durban (Trescon Building)</t>
  </si>
  <si>
    <t>Pinetown (Branch Office)</t>
  </si>
  <si>
    <t>Pietermaritzburg (Branch Office)</t>
  </si>
  <si>
    <t>Newcastle (Branch Office)</t>
  </si>
  <si>
    <t>Durban (King Shaka International)</t>
  </si>
  <si>
    <t>Umhlanga (Branch Office)</t>
  </si>
  <si>
    <t>Port Shepstone (Branch Office)</t>
  </si>
  <si>
    <t>Richards Bay(Richards Bay Customs)</t>
  </si>
  <si>
    <t>Richards Bay (Richards Bay TPS)</t>
  </si>
  <si>
    <t>Durban (Customs House/ Cato Creek)</t>
  </si>
  <si>
    <t>Durban (New Pier Scanner Unit)</t>
  </si>
  <si>
    <t>Durban (Albany House)</t>
  </si>
  <si>
    <t>Durban (New Pier States Warehouse)</t>
  </si>
  <si>
    <t>Westville Detector Dog Unit</t>
  </si>
  <si>
    <t>Sanlam Building</t>
  </si>
  <si>
    <t>Mthatha</t>
  </si>
  <si>
    <t>Waverley Building</t>
  </si>
  <si>
    <t>Eastern Cape</t>
  </si>
  <si>
    <t>George - Branch Office</t>
  </si>
  <si>
    <t>Bloemfontein (Zastron Building)</t>
  </si>
  <si>
    <t>Total Year 1 (incl. VAT)</t>
  </si>
  <si>
    <t>Total Year 2 (incl. VAT)</t>
  </si>
  <si>
    <t>Total Year 3 (incl. VAT)</t>
  </si>
  <si>
    <t>GRAND TOTAL - CLUSTER B</t>
  </si>
  <si>
    <t>GRAND TOTAL - Cluster C</t>
  </si>
  <si>
    <t xml:space="preserve">TOTAL </t>
  </si>
  <si>
    <t>GRAND TOTAL - CLUSTER D</t>
  </si>
  <si>
    <t>GRAND TOTAL - CLUSTER E</t>
  </si>
  <si>
    <t xml:space="preserve">NOTES :  </t>
  </si>
  <si>
    <t>Bidders must carefully read the NOTES before completing the Price Template</t>
  </si>
  <si>
    <t>Cluster B</t>
  </si>
  <si>
    <t>Signatures:</t>
  </si>
  <si>
    <t>Air port Levies</t>
  </si>
  <si>
    <t>Total (incl. VAT)</t>
  </si>
  <si>
    <t>GRAND TOTAL - CLUSTER F</t>
  </si>
  <si>
    <t>RFP xx/2022</t>
  </si>
  <si>
    <t>Internal Bait Station</t>
  </si>
  <si>
    <t>Mbombela ( Branch Office)</t>
  </si>
  <si>
    <t>Emalahleni (Branch Office)</t>
  </si>
  <si>
    <t>LBC – SARS Woodmead</t>
  </si>
  <si>
    <t>City Deep (Kaserne State Warehouse)</t>
  </si>
  <si>
    <t xml:space="preserve">City Deep </t>
  </si>
  <si>
    <t>Benoni (Lakeside mall)</t>
  </si>
  <si>
    <t>Kempton Park ORTIA (New Agents Building)</t>
  </si>
  <si>
    <t>Kempton Park (State Warehouse)</t>
  </si>
  <si>
    <t>JhB International Mail Centre - Kempton Park</t>
  </si>
  <si>
    <t>Westville Correctional Service (Dog Unit Kennels)</t>
  </si>
  <si>
    <t>Kosi Bay Border Post</t>
  </si>
  <si>
    <t>Gqeberha St Mary's Terrace, Branch Office</t>
  </si>
  <si>
    <t>Gqeberha Detector Dog Unit</t>
  </si>
  <si>
    <t>Gqeberha State Warehouse - 32 D Mowbrey Street, Newton Park</t>
  </si>
  <si>
    <t>Gqeberha - Harrower Road (warehouse)</t>
  </si>
  <si>
    <t>Parliamentary office - 3rd floor,120 Plein Street, Cape Town</t>
  </si>
  <si>
    <t>Cape Town (Cape Town International Cargo)</t>
  </si>
  <si>
    <t>Cape Town Harbour (Cowrie House)</t>
  </si>
  <si>
    <t>Fouriesburg  (6 St Helena Street)</t>
  </si>
  <si>
    <t>Cluster</t>
  </si>
  <si>
    <t>Provision of an Integrated Pest Management Program for all SARS Offices countrywide</t>
  </si>
  <si>
    <t>1. Bidders must input their company name on the green field labelled "Bidder's Name" on all such fields of the pricing template.</t>
  </si>
  <si>
    <t>2. Bidders are required to complete all cells highlighted in "Green" only.</t>
  </si>
  <si>
    <t>4. The pricing is to remain firm for 180 days from the closing date of this tender; SARS reserves the right to negotiate with the recommended bidder prior to signing of the contract.</t>
  </si>
  <si>
    <t>13. SARS reserves the right to add or remove any of the sites listed within any one of the clusters.</t>
  </si>
  <si>
    <t>Cluster C - Gauteng South &amp; North West</t>
  </si>
  <si>
    <t>CLUSTER</t>
  </si>
  <si>
    <t>Cluster D - Kwazulu Natal &amp; Eastern Cape</t>
  </si>
  <si>
    <t>RFP xxx/2022</t>
  </si>
  <si>
    <t>Cluster E - Western Cape</t>
  </si>
  <si>
    <t>Cluster F - Northern Cape &amp; Free State</t>
  </si>
  <si>
    <t>Company Representative Name</t>
  </si>
  <si>
    <t>Role in a Company</t>
  </si>
  <si>
    <t xml:space="preserve">Signature </t>
  </si>
  <si>
    <t>Date</t>
  </si>
  <si>
    <t>External Bait Station (Inclusive of Labour)</t>
  </si>
  <si>
    <t>Flycatcher - Replacement of Tubes</t>
  </si>
  <si>
    <t>Sub-Total</t>
  </si>
  <si>
    <t>Total Year 1
 (incl. VAT)</t>
  </si>
  <si>
    <t>Total Year 2
 (incl. VAT)</t>
  </si>
  <si>
    <t>Total Year 3
 (incl. VAT)</t>
  </si>
  <si>
    <t>Total Cost
Monthly (Incl Vat)</t>
  </si>
  <si>
    <t>Rental Equipment &amp; Services</t>
  </si>
  <si>
    <t>Cluster B - Gauteng Central &amp; Limpopo</t>
  </si>
  <si>
    <t>Cluster A - Head Office, Gauteng North &amp; Mpumalanga</t>
  </si>
  <si>
    <t>Head Office &amp; Gauteng North</t>
  </si>
  <si>
    <t>Rental Equipment &amp; Services (Head Office &amp; Gauteng North)</t>
  </si>
  <si>
    <t>Rental Equipment &amp; Services (Mpumalanga)</t>
  </si>
  <si>
    <t xml:space="preserve">Ad Hoc Request Services: </t>
  </si>
  <si>
    <t xml:space="preserve">Bees Removal Service (Labour Rate) </t>
  </si>
  <si>
    <t>Wasps Removal Service  (Labour Rate)</t>
  </si>
  <si>
    <t>Snakes Removal Service (Labour Rate)</t>
  </si>
  <si>
    <t>Bats - Removal Service (Labour Rate)</t>
  </si>
  <si>
    <t>Flycatcher (Labour Only)</t>
  </si>
  <si>
    <t xml:space="preserve">Outright Purchase price: Flycatcher </t>
  </si>
  <si>
    <r>
      <t xml:space="preserve">Intenal Bait Station - </t>
    </r>
    <r>
      <rPr>
        <sz val="10"/>
        <color rgb="FFFF0000"/>
        <rFont val="Arial"/>
        <family val="2"/>
      </rPr>
      <t>Rental &amp; Service</t>
    </r>
  </si>
  <si>
    <r>
      <t xml:space="preserve">External Bait Station - </t>
    </r>
    <r>
      <rPr>
        <sz val="10"/>
        <color rgb="FFFF0000"/>
        <rFont val="Arial"/>
        <family val="2"/>
      </rPr>
      <t>Rental &amp; Service</t>
    </r>
  </si>
  <si>
    <t>Rental Equipment &amp; Services - Gauteng Central</t>
  </si>
  <si>
    <t>Rental Equipment &amp; Services - Limpopo</t>
  </si>
  <si>
    <t>Rental Equipment &amp; Services - Gauteng South</t>
  </si>
  <si>
    <t>Rental Equipment &amp; Services - North West</t>
  </si>
  <si>
    <t>Rental Equipment &amp; Services - Kwazulu Natal</t>
  </si>
  <si>
    <t>Rental Equipment &amp; Services - Eastern Cape</t>
  </si>
  <si>
    <t>SUB-TOTAL</t>
  </si>
  <si>
    <t>5. Bidders are required to propose annual escalation for the period of services to be rendered which is subjected to negotiations.</t>
  </si>
  <si>
    <t>3. Bidders must ensure that their price is inclusive of VAT as per the required cells per cluster and that all pricing must be in "ZAR". .</t>
  </si>
  <si>
    <r>
      <t xml:space="preserve">7. 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Template. SARS may at its sole discretion render a bid to be non-responsive in the event that the pricing template has been changed.  </t>
    </r>
  </si>
  <si>
    <t xml:space="preserve">12. Ad hoc services for Bees, Wasps, Snakes, Bats are to be quoted for as "Labour Rate" within a cluster and the bidder will be expected to invoice SARS a laour rate for the time spend for each service call irrispective of service rendered. </t>
  </si>
  <si>
    <t>8. Bidders are required to complete pricing for ALL sites within a cluster. An incomplete cluster will be deemed as non-responsive bid and the bidder will be disqualified</t>
  </si>
  <si>
    <t>10 The quoted prices MUST be  inclusive of all SARS' requirements as per the Specification document. No additional costs will be considered post award.</t>
  </si>
  <si>
    <t>11. Bidders are to take note of the service frequencies for the respective sites i.e. 'Saturdays' &amp; 'Weekdays'.</t>
  </si>
  <si>
    <t>9. Bidders must complete the Pricing Template, print the spreadsheet, initial each page, sign and submit in Hardcopy also submit in electronic (EXCEL) format. Both formats MUST be identical.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</si>
</sst>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R&quot;\ * #,##0.00_ ;_ &quot;R&quot;\ * \-#,##0.00_ ;_ &quot;R&quot;\ * &quot;-&quot;??_ ;_ @_ "/>
    <numFmt numFmtId="164" formatCode="&quot;R&quot;\ 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u/>
      <sz val="16"/>
      <color rgb="FFFF0000"/>
      <name val="Arial Narrow"/>
      <family val="2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08">
    <xf numFmtId="0" fontId="0" fillId="0" borderId="0" xfId="0"/>
    <xf numFmtId="0" fontId="2" fillId="2" borderId="0" xfId="0" applyFont="1" applyFill="1"/>
    <xf numFmtId="0" fontId="0" fillId="2" borderId="0" xfId="0" applyFill="1"/>
    <xf numFmtId="0" fontId="6" fillId="0" borderId="11" xfId="0" applyFont="1" applyBorder="1" applyAlignment="1">
      <alignment horizontal="right" wrapText="1"/>
    </xf>
    <xf numFmtId="44" fontId="5" fillId="3" borderId="12" xfId="0" applyNumberFormat="1" applyFont="1" applyFill="1" applyBorder="1" applyAlignment="1">
      <alignment horizontal="right" wrapText="1"/>
    </xf>
    <xf numFmtId="0" fontId="7" fillId="0" borderId="0" xfId="0" applyFont="1"/>
    <xf numFmtId="0" fontId="6" fillId="0" borderId="16" xfId="0" applyFont="1" applyBorder="1" applyAlignment="1">
      <alignment horizontal="right" wrapText="1"/>
    </xf>
    <xf numFmtId="0" fontId="4" fillId="6" borderId="20" xfId="0" applyFont="1" applyFill="1" applyBorder="1" applyAlignment="1">
      <alignment vertical="top" wrapText="1"/>
    </xf>
    <xf numFmtId="0" fontId="4" fillId="6" borderId="21" xfId="0" applyFont="1" applyFill="1" applyBorder="1" applyAlignment="1">
      <alignment vertical="top" wrapText="1"/>
    </xf>
    <xf numFmtId="0" fontId="0" fillId="0" borderId="23" xfId="0" applyBorder="1"/>
    <xf numFmtId="0" fontId="6" fillId="2" borderId="11" xfId="0" applyFont="1" applyFill="1" applyBorder="1" applyAlignment="1">
      <alignment horizontal="right" wrapText="1"/>
    </xf>
    <xf numFmtId="0" fontId="6" fillId="2" borderId="16" xfId="0" applyFont="1" applyFill="1" applyBorder="1" applyAlignment="1">
      <alignment horizontal="right" wrapText="1"/>
    </xf>
    <xf numFmtId="0" fontId="6" fillId="2" borderId="19" xfId="0" applyFont="1" applyFill="1" applyBorder="1" applyAlignment="1">
      <alignment horizontal="right" wrapText="1"/>
    </xf>
    <xf numFmtId="0" fontId="5" fillId="0" borderId="16" xfId="0" applyFont="1" applyBorder="1" applyAlignment="1">
      <alignment wrapText="1"/>
    </xf>
    <xf numFmtId="0" fontId="4" fillId="5" borderId="32" xfId="0" applyFont="1" applyFill="1" applyBorder="1" applyAlignment="1">
      <alignment vertical="top" wrapText="1"/>
    </xf>
    <xf numFmtId="0" fontId="6" fillId="0" borderId="11" xfId="0" applyFont="1" applyBorder="1" applyAlignment="1">
      <alignment horizontal="right" vertical="center" wrapText="1"/>
    </xf>
    <xf numFmtId="44" fontId="5" fillId="3" borderId="11" xfId="0" applyNumberFormat="1" applyFont="1" applyFill="1" applyBorder="1" applyAlignment="1">
      <alignment horizontal="right" wrapText="1"/>
    </xf>
    <xf numFmtId="0" fontId="6" fillId="0" borderId="16" xfId="0" applyFont="1" applyBorder="1" applyAlignment="1">
      <alignment horizontal="right" vertical="center" wrapText="1"/>
    </xf>
    <xf numFmtId="44" fontId="5" fillId="3" borderId="16" xfId="0" applyNumberFormat="1" applyFont="1" applyFill="1" applyBorder="1" applyAlignment="1">
      <alignment horizontal="right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6" fillId="0" borderId="16" xfId="0" applyFont="1" applyBorder="1"/>
    <xf numFmtId="0" fontId="6" fillId="2" borderId="16" xfId="0" applyFont="1" applyFill="1" applyBorder="1" applyAlignment="1">
      <alignment horizontal="right" vertical="center" wrapText="1"/>
    </xf>
    <xf numFmtId="0" fontId="7" fillId="2" borderId="0" xfId="0" applyFont="1" applyFill="1"/>
    <xf numFmtId="0" fontId="9" fillId="0" borderId="0" xfId="0" applyFont="1"/>
    <xf numFmtId="44" fontId="6" fillId="0" borderId="16" xfId="0" applyNumberFormat="1" applyFont="1" applyBorder="1" applyAlignment="1">
      <alignment horizontal="right"/>
    </xf>
    <xf numFmtId="0" fontId="6" fillId="0" borderId="0" xfId="0" applyFont="1"/>
    <xf numFmtId="0" fontId="11" fillId="2" borderId="16" xfId="0" applyFont="1" applyFill="1" applyBorder="1" applyAlignment="1">
      <alignment horizontal="right" vertical="center" wrapText="1"/>
    </xf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3" fillId="6" borderId="16" xfId="0" applyFont="1" applyFill="1" applyBorder="1" applyAlignment="1">
      <alignment horizontal="center" wrapText="1"/>
    </xf>
    <xf numFmtId="10" fontId="9" fillId="3" borderId="16" xfId="0" applyNumberFormat="1" applyFont="1" applyFill="1" applyBorder="1"/>
    <xf numFmtId="0" fontId="12" fillId="0" borderId="0" xfId="0" applyFont="1"/>
    <xf numFmtId="0" fontId="3" fillId="2" borderId="0" xfId="0" applyFont="1" applyFill="1" applyAlignment="1">
      <alignment horizontal="center" vertical="top" wrapText="1"/>
    </xf>
    <xf numFmtId="10" fontId="0" fillId="2" borderId="0" xfId="0" applyNumberFormat="1" applyFill="1"/>
    <xf numFmtId="0" fontId="9" fillId="2" borderId="0" xfId="0" applyFont="1" applyFill="1"/>
    <xf numFmtId="44" fontId="4" fillId="2" borderId="0" xfId="0" applyNumberFormat="1" applyFont="1" applyFill="1" applyAlignment="1">
      <alignment horizontal="right" vertical="top" wrapText="1"/>
    </xf>
    <xf numFmtId="0" fontId="5" fillId="2" borderId="10" xfId="0" applyFont="1" applyFill="1" applyBorder="1" applyAlignment="1">
      <alignment wrapText="1"/>
    </xf>
    <xf numFmtId="0" fontId="5" fillId="2" borderId="17" xfId="0" applyFont="1" applyFill="1" applyBorder="1" applyAlignment="1">
      <alignment wrapText="1"/>
    </xf>
    <xf numFmtId="0" fontId="5" fillId="2" borderId="18" xfId="0" applyFont="1" applyFill="1" applyBorder="1" applyAlignment="1">
      <alignment wrapText="1"/>
    </xf>
    <xf numFmtId="44" fontId="6" fillId="0" borderId="11" xfId="0" applyNumberFormat="1" applyFont="1" applyBorder="1" applyAlignment="1">
      <alignment horizontal="right"/>
    </xf>
    <xf numFmtId="0" fontId="4" fillId="5" borderId="39" xfId="0" applyFont="1" applyFill="1" applyBorder="1" applyAlignment="1">
      <alignment wrapText="1"/>
    </xf>
    <xf numFmtId="0" fontId="4" fillId="5" borderId="40" xfId="0" applyFont="1" applyFill="1" applyBorder="1" applyAlignment="1">
      <alignment wrapText="1"/>
    </xf>
    <xf numFmtId="0" fontId="5" fillId="2" borderId="17" xfId="0" applyFont="1" applyFill="1" applyBorder="1" applyAlignment="1">
      <alignment vertical="top" wrapText="1"/>
    </xf>
    <xf numFmtId="0" fontId="4" fillId="6" borderId="15" xfId="0" applyFont="1" applyFill="1" applyBorder="1" applyAlignment="1">
      <alignment vertical="top" wrapText="1"/>
    </xf>
    <xf numFmtId="44" fontId="6" fillId="0" borderId="26" xfId="0" applyNumberFormat="1" applyFont="1" applyBorder="1" applyAlignment="1">
      <alignment horizontal="right"/>
    </xf>
    <xf numFmtId="0" fontId="3" fillId="6" borderId="1" xfId="0" applyFont="1" applyFill="1" applyBorder="1" applyAlignment="1">
      <alignment horizontal="center" vertical="top" wrapText="1"/>
    </xf>
    <xf numFmtId="0" fontId="3" fillId="6" borderId="44" xfId="0" applyFont="1" applyFill="1" applyBorder="1" applyAlignment="1">
      <alignment horizontal="center" vertical="top" wrapText="1"/>
    </xf>
    <xf numFmtId="0" fontId="3" fillId="6" borderId="45" xfId="0" applyFont="1" applyFill="1" applyBorder="1" applyAlignment="1">
      <alignment horizontal="center" vertical="top" wrapText="1"/>
    </xf>
    <xf numFmtId="0" fontId="3" fillId="6" borderId="36" xfId="0" applyFont="1" applyFill="1" applyBorder="1" applyAlignment="1">
      <alignment horizontal="center" vertical="top" wrapText="1"/>
    </xf>
    <xf numFmtId="0" fontId="3" fillId="6" borderId="38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vertical="top" wrapText="1"/>
    </xf>
    <xf numFmtId="0" fontId="6" fillId="0" borderId="19" xfId="0" applyFont="1" applyBorder="1" applyAlignment="1">
      <alignment horizontal="right" vertical="center" wrapText="1"/>
    </xf>
    <xf numFmtId="44" fontId="5" fillId="3" borderId="19" xfId="0" applyNumberFormat="1" applyFont="1" applyFill="1" applyBorder="1" applyAlignment="1">
      <alignment horizontal="right" wrapText="1"/>
    </xf>
    <xf numFmtId="44" fontId="4" fillId="6" borderId="21" xfId="0" applyNumberFormat="1" applyFont="1" applyFill="1" applyBorder="1" applyAlignment="1">
      <alignment horizontal="right" wrapText="1"/>
    </xf>
    <xf numFmtId="44" fontId="6" fillId="0" borderId="24" xfId="0" applyNumberFormat="1" applyFont="1" applyBorder="1" applyAlignment="1">
      <alignment horizontal="right"/>
    </xf>
    <xf numFmtId="44" fontId="6" fillId="0" borderId="29" xfId="0" applyNumberFormat="1" applyFont="1" applyBorder="1" applyAlignment="1">
      <alignment horizontal="right"/>
    </xf>
    <xf numFmtId="44" fontId="6" fillId="0" borderId="24" xfId="0" applyNumberFormat="1" applyFont="1" applyBorder="1"/>
    <xf numFmtId="44" fontId="6" fillId="0" borderId="29" xfId="0" applyNumberFormat="1" applyFont="1" applyBorder="1"/>
    <xf numFmtId="44" fontId="5" fillId="3" borderId="11" xfId="0" applyNumberFormat="1" applyFont="1" applyFill="1" applyBorder="1" applyAlignment="1">
      <alignment wrapText="1"/>
    </xf>
    <xf numFmtId="0" fontId="4" fillId="6" borderId="47" xfId="0" applyFont="1" applyFill="1" applyBorder="1" applyAlignment="1">
      <alignment vertical="top" wrapText="1"/>
    </xf>
    <xf numFmtId="44" fontId="5" fillId="3" borderId="30" xfId="0" applyNumberFormat="1" applyFont="1" applyFill="1" applyBorder="1" applyAlignment="1">
      <alignment wrapText="1"/>
    </xf>
    <xf numFmtId="44" fontId="6" fillId="0" borderId="19" xfId="0" applyNumberFormat="1" applyFont="1" applyBorder="1" applyAlignment="1">
      <alignment horizontal="right"/>
    </xf>
    <xf numFmtId="0" fontId="5" fillId="2" borderId="10" xfId="0" applyFont="1" applyFill="1" applyBorder="1" applyAlignment="1">
      <alignment vertical="top" wrapText="1"/>
    </xf>
    <xf numFmtId="0" fontId="4" fillId="5" borderId="42" xfId="0" applyFont="1" applyFill="1" applyBorder="1" applyAlignment="1">
      <alignment vertical="top" wrapText="1"/>
    </xf>
    <xf numFmtId="0" fontId="4" fillId="5" borderId="43" xfId="0" applyFont="1" applyFill="1" applyBorder="1" applyAlignment="1">
      <alignment vertical="top" wrapText="1"/>
    </xf>
    <xf numFmtId="0" fontId="4" fillId="6" borderId="31" xfId="0" applyFont="1" applyFill="1" applyBorder="1" applyAlignment="1">
      <alignment vertical="top" wrapText="1"/>
    </xf>
    <xf numFmtId="0" fontId="4" fillId="6" borderId="9" xfId="0" applyFont="1" applyFill="1" applyBorder="1" applyAlignment="1">
      <alignment vertical="top" wrapText="1"/>
    </xf>
    <xf numFmtId="10" fontId="9" fillId="3" borderId="15" xfId="0" applyNumberFormat="1" applyFont="1" applyFill="1" applyBorder="1"/>
    <xf numFmtId="10" fontId="9" fillId="3" borderId="25" xfId="0" applyNumberFormat="1" applyFont="1" applyFill="1" applyBorder="1"/>
    <xf numFmtId="0" fontId="4" fillId="5" borderId="17" xfId="0" applyFont="1" applyFill="1" applyBorder="1" applyAlignment="1">
      <alignment vertical="top" wrapText="1"/>
    </xf>
    <xf numFmtId="0" fontId="4" fillId="5" borderId="35" xfId="0" applyFont="1" applyFill="1" applyBorder="1" applyAlignment="1">
      <alignment vertical="top" wrapText="1"/>
    </xf>
    <xf numFmtId="0" fontId="4" fillId="5" borderId="14" xfId="0" applyFont="1" applyFill="1" applyBorder="1" applyAlignment="1">
      <alignment vertical="top" wrapText="1"/>
    </xf>
    <xf numFmtId="44" fontId="4" fillId="6" borderId="31" xfId="0" applyNumberFormat="1" applyFont="1" applyFill="1" applyBorder="1" applyAlignment="1">
      <alignment wrapText="1"/>
    </xf>
    <xf numFmtId="44" fontId="4" fillId="6" borderId="8" xfId="0" applyNumberFormat="1" applyFont="1" applyFill="1" applyBorder="1" applyAlignment="1">
      <alignment wrapText="1"/>
    </xf>
    <xf numFmtId="44" fontId="4" fillId="6" borderId="9" xfId="0" applyNumberFormat="1" applyFont="1" applyFill="1" applyBorder="1" applyAlignment="1">
      <alignment wrapText="1"/>
    </xf>
    <xf numFmtId="44" fontId="4" fillId="6" borderId="31" xfId="0" applyNumberFormat="1" applyFont="1" applyFill="1" applyBorder="1" applyAlignment="1">
      <alignment horizontal="right" wrapText="1"/>
    </xf>
    <xf numFmtId="44" fontId="4" fillId="6" borderId="9" xfId="0" applyNumberFormat="1" applyFont="1" applyFill="1" applyBorder="1" applyAlignment="1">
      <alignment horizontal="right" wrapText="1"/>
    </xf>
    <xf numFmtId="0" fontId="9" fillId="0" borderId="40" xfId="0" applyFont="1" applyBorder="1" applyAlignment="1">
      <alignment horizontal="center"/>
    </xf>
    <xf numFmtId="44" fontId="5" fillId="3" borderId="16" xfId="0" applyNumberFormat="1" applyFont="1" applyFill="1" applyBorder="1" applyAlignment="1">
      <alignment wrapText="1"/>
    </xf>
    <xf numFmtId="0" fontId="9" fillId="0" borderId="41" xfId="0" applyFont="1" applyBorder="1" applyAlignment="1">
      <alignment horizontal="center"/>
    </xf>
    <xf numFmtId="0" fontId="4" fillId="6" borderId="7" xfId="0" applyFont="1" applyFill="1" applyBorder="1" applyAlignment="1">
      <alignment vertical="top" wrapText="1"/>
    </xf>
    <xf numFmtId="0" fontId="3" fillId="6" borderId="36" xfId="0" applyFont="1" applyFill="1" applyBorder="1" applyAlignment="1">
      <alignment horizontal="center" wrapText="1"/>
    </xf>
    <xf numFmtId="0" fontId="3" fillId="6" borderId="38" xfId="0" applyFont="1" applyFill="1" applyBorder="1" applyAlignment="1">
      <alignment horizontal="center" wrapText="1"/>
    </xf>
    <xf numFmtId="44" fontId="5" fillId="3" borderId="49" xfId="0" applyNumberFormat="1" applyFont="1" applyFill="1" applyBorder="1" applyAlignment="1">
      <alignment horizontal="right" wrapText="1"/>
    </xf>
    <xf numFmtId="0" fontId="4" fillId="5" borderId="13" xfId="0" applyFont="1" applyFill="1" applyBorder="1" applyAlignment="1">
      <alignment vertical="top" wrapText="1"/>
    </xf>
    <xf numFmtId="0" fontId="0" fillId="0" borderId="41" xfId="0" applyBorder="1" applyAlignment="1">
      <alignment horizontal="center"/>
    </xf>
    <xf numFmtId="0" fontId="0" fillId="0" borderId="46" xfId="0" applyBorder="1" applyAlignment="1">
      <alignment horizontal="center"/>
    </xf>
    <xf numFmtId="0" fontId="11" fillId="2" borderId="17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left" vertical="center"/>
    </xf>
    <xf numFmtId="0" fontId="11" fillId="2" borderId="18" xfId="0" applyFont="1" applyFill="1" applyBorder="1" applyAlignment="1">
      <alignment horizontal="left" vertical="center"/>
    </xf>
    <xf numFmtId="0" fontId="11" fillId="2" borderId="17" xfId="0" applyFont="1" applyFill="1" applyBorder="1"/>
    <xf numFmtId="0" fontId="6" fillId="2" borderId="23" xfId="0" applyFont="1" applyFill="1" applyBorder="1"/>
    <xf numFmtId="44" fontId="6" fillId="0" borderId="26" xfId="0" applyNumberFormat="1" applyFont="1" applyBorder="1"/>
    <xf numFmtId="0" fontId="10" fillId="2" borderId="11" xfId="0" applyFont="1" applyFill="1" applyBorder="1" applyAlignment="1">
      <alignment horizontal="right" vertical="center" wrapText="1"/>
    </xf>
    <xf numFmtId="0" fontId="6" fillId="2" borderId="19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44" fontId="11" fillId="0" borderId="11" xfId="0" applyNumberFormat="1" applyFont="1" applyBorder="1" applyAlignment="1">
      <alignment horizontal="right"/>
    </xf>
    <xf numFmtId="0" fontId="4" fillId="6" borderId="22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vertical="top" wrapText="1"/>
    </xf>
    <xf numFmtId="44" fontId="11" fillId="0" borderId="26" xfId="0" applyNumberFormat="1" applyFont="1" applyBorder="1"/>
    <xf numFmtId="0" fontId="11" fillId="2" borderId="17" xfId="0" applyFont="1" applyFill="1" applyBorder="1" applyAlignment="1">
      <alignment vertical="top" wrapText="1"/>
    </xf>
    <xf numFmtId="0" fontId="11" fillId="2" borderId="18" xfId="0" applyFont="1" applyFill="1" applyBorder="1" applyAlignment="1">
      <alignment vertical="top" wrapText="1"/>
    </xf>
    <xf numFmtId="0" fontId="11" fillId="2" borderId="19" xfId="0" applyFont="1" applyFill="1" applyBorder="1" applyAlignment="1">
      <alignment horizontal="right" vertical="center" wrapText="1"/>
    </xf>
    <xf numFmtId="0" fontId="11" fillId="2" borderId="17" xfId="0" applyFont="1" applyFill="1" applyBorder="1" applyAlignment="1">
      <alignment wrapText="1"/>
    </xf>
    <xf numFmtId="0" fontId="11" fillId="2" borderId="18" xfId="0" applyFont="1" applyFill="1" applyBorder="1"/>
    <xf numFmtId="0" fontId="11" fillId="0" borderId="19" xfId="0" applyFont="1" applyBorder="1"/>
    <xf numFmtId="0" fontId="5" fillId="2" borderId="35" xfId="0" applyFont="1" applyFill="1" applyBorder="1" applyAlignment="1">
      <alignment vertical="top" wrapText="1"/>
    </xf>
    <xf numFmtId="44" fontId="3" fillId="6" borderId="31" xfId="0" applyNumberFormat="1" applyFont="1" applyFill="1" applyBorder="1" applyAlignment="1">
      <alignment vertical="top" wrapText="1"/>
    </xf>
    <xf numFmtId="0" fontId="14" fillId="2" borderId="0" xfId="0" applyFont="1" applyFill="1" applyAlignment="1">
      <alignment horizontal="justify" wrapText="1"/>
    </xf>
    <xf numFmtId="0" fontId="5" fillId="0" borderId="19" xfId="0" applyFont="1" applyBorder="1" applyAlignment="1">
      <alignment wrapText="1"/>
    </xf>
    <xf numFmtId="44" fontId="4" fillId="6" borderId="47" xfId="0" applyNumberFormat="1" applyFont="1" applyFill="1" applyBorder="1" applyAlignment="1">
      <alignment wrapText="1"/>
    </xf>
    <xf numFmtId="44" fontId="4" fillId="6" borderId="22" xfId="0" applyNumberFormat="1" applyFont="1" applyFill="1" applyBorder="1" applyAlignment="1">
      <alignment wrapText="1"/>
    </xf>
    <xf numFmtId="44" fontId="4" fillId="6" borderId="7" xfId="0" applyNumberFormat="1" applyFont="1" applyFill="1" applyBorder="1" applyAlignment="1">
      <alignment wrapText="1"/>
    </xf>
    <xf numFmtId="0" fontId="19" fillId="0" borderId="0" xfId="0" applyFont="1" applyAlignment="1">
      <alignment wrapText="1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wrapText="1"/>
    </xf>
    <xf numFmtId="0" fontId="21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0" fillId="0" borderId="5" xfId="0" applyBorder="1"/>
    <xf numFmtId="164" fontId="0" fillId="0" borderId="0" xfId="0" applyNumberFormat="1"/>
    <xf numFmtId="0" fontId="20" fillId="0" borderId="0" xfId="0" applyFont="1"/>
    <xf numFmtId="10" fontId="20" fillId="0" borderId="0" xfId="0" applyNumberFormat="1" applyFont="1"/>
    <xf numFmtId="44" fontId="20" fillId="0" borderId="0" xfId="0" applyNumberFormat="1" applyFont="1"/>
    <xf numFmtId="0" fontId="22" fillId="0" borderId="0" xfId="0" applyFont="1"/>
    <xf numFmtId="10" fontId="20" fillId="2" borderId="0" xfId="0" applyNumberFormat="1" applyFont="1" applyFill="1"/>
    <xf numFmtId="10" fontId="19" fillId="3" borderId="15" xfId="0" applyNumberFormat="1" applyFont="1" applyFill="1" applyBorder="1"/>
    <xf numFmtId="10" fontId="19" fillId="3" borderId="25" xfId="0" applyNumberFormat="1" applyFont="1" applyFill="1" applyBorder="1"/>
    <xf numFmtId="0" fontId="4" fillId="6" borderId="8" xfId="0" applyFont="1" applyFill="1" applyBorder="1" applyAlignment="1">
      <alignment vertical="top" wrapText="1"/>
    </xf>
    <xf numFmtId="0" fontId="5" fillId="2" borderId="54" xfId="0" applyFont="1" applyFill="1" applyBorder="1" applyAlignment="1">
      <alignment wrapText="1"/>
    </xf>
    <xf numFmtId="0" fontId="5" fillId="2" borderId="29" xfId="0" applyFont="1" applyFill="1" applyBorder="1" applyAlignment="1">
      <alignment wrapText="1"/>
    </xf>
    <xf numFmtId="0" fontId="4" fillId="6" borderId="55" xfId="0" applyFont="1" applyFill="1" applyBorder="1" applyAlignment="1">
      <alignment vertical="top" wrapText="1"/>
    </xf>
    <xf numFmtId="0" fontId="5" fillId="2" borderId="50" xfId="0" applyFont="1" applyFill="1" applyBorder="1" applyAlignment="1">
      <alignment wrapText="1"/>
    </xf>
    <xf numFmtId="0" fontId="5" fillId="2" borderId="54" xfId="0" applyFont="1" applyFill="1" applyBorder="1" applyAlignment="1">
      <alignment vertical="top" wrapText="1"/>
    </xf>
    <xf numFmtId="0" fontId="5" fillId="2" borderId="29" xfId="0" applyFont="1" applyFill="1" applyBorder="1" applyAlignment="1">
      <alignment vertical="top" wrapText="1"/>
    </xf>
    <xf numFmtId="0" fontId="4" fillId="6" borderId="46" xfId="0" applyFont="1" applyFill="1" applyBorder="1" applyAlignment="1">
      <alignment vertical="top" wrapText="1"/>
    </xf>
    <xf numFmtId="0" fontId="5" fillId="2" borderId="50" xfId="0" applyFont="1" applyFill="1" applyBorder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5" fillId="2" borderId="16" xfId="0" applyFont="1" applyFill="1" applyBorder="1" applyAlignment="1">
      <alignment vertical="top" wrapText="1"/>
    </xf>
    <xf numFmtId="0" fontId="5" fillId="2" borderId="45" xfId="0" applyFont="1" applyFill="1" applyBorder="1" applyAlignment="1">
      <alignment vertical="top" wrapText="1"/>
    </xf>
    <xf numFmtId="0" fontId="6" fillId="0" borderId="36" xfId="0" applyFont="1" applyBorder="1" applyAlignment="1">
      <alignment horizontal="right" vertical="center" wrapText="1"/>
    </xf>
    <xf numFmtId="44" fontId="5" fillId="3" borderId="53" xfId="0" applyNumberFormat="1" applyFont="1" applyFill="1" applyBorder="1" applyAlignment="1">
      <alignment horizontal="right" wrapText="1"/>
    </xf>
    <xf numFmtId="44" fontId="6" fillId="0" borderId="36" xfId="0" applyNumberFormat="1" applyFont="1" applyBorder="1" applyAlignment="1">
      <alignment horizontal="right"/>
    </xf>
    <xf numFmtId="44" fontId="6" fillId="0" borderId="38" xfId="0" applyNumberFormat="1" applyFont="1" applyBorder="1" applyAlignment="1">
      <alignment horizontal="right"/>
    </xf>
    <xf numFmtId="0" fontId="4" fillId="5" borderId="52" xfId="0" applyFont="1" applyFill="1" applyBorder="1" applyAlignment="1">
      <alignment vertical="top" wrapText="1"/>
    </xf>
    <xf numFmtId="0" fontId="11" fillId="2" borderId="54" xfId="0" applyFont="1" applyFill="1" applyBorder="1" applyAlignment="1">
      <alignment vertical="top" wrapText="1"/>
    </xf>
    <xf numFmtId="0" fontId="11" fillId="2" borderId="29" xfId="0" applyFont="1" applyFill="1" applyBorder="1" applyAlignment="1">
      <alignment vertical="top" wrapText="1"/>
    </xf>
    <xf numFmtId="0" fontId="11" fillId="2" borderId="50" xfId="0" applyFont="1" applyFill="1" applyBorder="1" applyAlignment="1">
      <alignment vertical="top" wrapText="1"/>
    </xf>
    <xf numFmtId="0" fontId="11" fillId="2" borderId="17" xfId="0" applyFont="1" applyFill="1" applyBorder="1" applyAlignment="1">
      <alignment horizontal="left" vertical="center" wrapText="1"/>
    </xf>
    <xf numFmtId="0" fontId="11" fillId="2" borderId="29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54" xfId="0" applyFont="1" applyFill="1" applyBorder="1" applyAlignment="1">
      <alignment horizontal="center" vertical="center"/>
    </xf>
    <xf numFmtId="0" fontId="11" fillId="2" borderId="50" xfId="0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top" wrapText="1"/>
    </xf>
    <xf numFmtId="0" fontId="5" fillId="2" borderId="29" xfId="0" applyFont="1" applyFill="1" applyBorder="1" applyAlignment="1">
      <alignment horizontal="center" vertical="top" wrapText="1"/>
    </xf>
    <xf numFmtId="0" fontId="5" fillId="2" borderId="50" xfId="0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 vertical="top" wrapText="1"/>
    </xf>
    <xf numFmtId="0" fontId="4" fillId="6" borderId="8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center"/>
    </xf>
    <xf numFmtId="0" fontId="5" fillId="2" borderId="34" xfId="0" applyFont="1" applyFill="1" applyBorder="1" applyAlignment="1">
      <alignment vertical="top" wrapText="1"/>
    </xf>
    <xf numFmtId="0" fontId="6" fillId="2" borderId="49" xfId="0" applyFont="1" applyFill="1" applyBorder="1" applyAlignment="1">
      <alignment horizontal="right" vertical="center" wrapText="1"/>
    </xf>
    <xf numFmtId="44" fontId="5" fillId="3" borderId="30" xfId="0" applyNumberFormat="1" applyFont="1" applyFill="1" applyBorder="1" applyAlignment="1">
      <alignment horizontal="right" wrapText="1"/>
    </xf>
    <xf numFmtId="0" fontId="11" fillId="2" borderId="29" xfId="0" applyFont="1" applyFill="1" applyBorder="1" applyAlignment="1">
      <alignment wrapText="1"/>
    </xf>
    <xf numFmtId="0" fontId="11" fillId="2" borderId="29" xfId="0" applyFont="1" applyFill="1" applyBorder="1"/>
    <xf numFmtId="0" fontId="11" fillId="2" borderId="50" xfId="0" applyFont="1" applyFill="1" applyBorder="1"/>
    <xf numFmtId="44" fontId="23" fillId="6" borderId="56" xfId="0" applyNumberFormat="1" applyFont="1" applyFill="1" applyBorder="1" applyAlignment="1">
      <alignment vertical="top" wrapText="1"/>
    </xf>
    <xf numFmtId="44" fontId="5" fillId="3" borderId="19" xfId="0" applyNumberFormat="1" applyFont="1" applyFill="1" applyBorder="1" applyAlignment="1">
      <alignment wrapText="1"/>
    </xf>
    <xf numFmtId="0" fontId="15" fillId="2" borderId="59" xfId="0" applyFont="1" applyFill="1" applyBorder="1" applyAlignment="1">
      <alignment horizontal="left"/>
    </xf>
    <xf numFmtId="0" fontId="4" fillId="6" borderId="40" xfId="0" applyFont="1" applyFill="1" applyBorder="1" applyAlignment="1">
      <alignment vertical="top" wrapText="1"/>
    </xf>
    <xf numFmtId="0" fontId="5" fillId="2" borderId="51" xfId="0" applyFont="1" applyFill="1" applyBorder="1" applyAlignment="1">
      <alignment vertical="top" wrapText="1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1" xfId="0" applyFont="1" applyBorder="1" applyAlignment="1">
      <alignment vertical="top" wrapText="1"/>
    </xf>
    <xf numFmtId="0" fontId="5" fillId="0" borderId="16" xfId="0" applyFont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44" fontId="5" fillId="3" borderId="15" xfId="0" applyNumberFormat="1" applyFont="1" applyFill="1" applyBorder="1" applyAlignment="1">
      <alignment horizontal="right" wrapText="1"/>
    </xf>
    <xf numFmtId="0" fontId="6" fillId="0" borderId="19" xfId="0" applyFont="1" applyBorder="1" applyAlignment="1">
      <alignment horizontal="right" wrapText="1"/>
    </xf>
    <xf numFmtId="44" fontId="4" fillId="6" borderId="7" xfId="0" applyNumberFormat="1" applyFont="1" applyFill="1" applyBorder="1" applyAlignment="1">
      <alignment vertical="top" wrapText="1"/>
    </xf>
    <xf numFmtId="0" fontId="5" fillId="0" borderId="11" xfId="0" applyFont="1" applyBorder="1" applyAlignment="1">
      <alignment wrapText="1"/>
    </xf>
    <xf numFmtId="0" fontId="6" fillId="9" borderId="11" xfId="0" applyFont="1" applyFill="1" applyBorder="1" applyAlignment="1">
      <alignment horizontal="right" wrapText="1"/>
    </xf>
    <xf numFmtId="0" fontId="6" fillId="9" borderId="16" xfId="0" applyFont="1" applyFill="1" applyBorder="1" applyAlignment="1">
      <alignment horizontal="right" wrapText="1"/>
    </xf>
    <xf numFmtId="0" fontId="24" fillId="0" borderId="16" xfId="0" applyFont="1" applyBorder="1" applyAlignment="1">
      <alignment wrapText="1"/>
    </xf>
    <xf numFmtId="44" fontId="6" fillId="2" borderId="11" xfId="0" applyNumberFormat="1" applyFont="1" applyFill="1" applyBorder="1" applyAlignment="1">
      <alignment horizontal="left" wrapText="1"/>
    </xf>
    <xf numFmtId="44" fontId="6" fillId="2" borderId="16" xfId="0" applyNumberFormat="1" applyFont="1" applyFill="1" applyBorder="1" applyAlignment="1">
      <alignment horizontal="left" wrapText="1"/>
    </xf>
    <xf numFmtId="44" fontId="4" fillId="6" borderId="31" xfId="0" applyNumberFormat="1" applyFont="1" applyFill="1" applyBorder="1" applyAlignment="1">
      <alignment vertical="top" wrapText="1"/>
    </xf>
    <xf numFmtId="44" fontId="5" fillId="2" borderId="19" xfId="0" applyNumberFormat="1" applyFont="1" applyFill="1" applyBorder="1" applyAlignment="1">
      <alignment horizontal="left" vertical="center" wrapText="1"/>
    </xf>
    <xf numFmtId="44" fontId="5" fillId="2" borderId="16" xfId="0" applyNumberFormat="1" applyFont="1" applyFill="1" applyBorder="1" applyAlignment="1">
      <alignment horizontal="left" vertical="center" wrapText="1"/>
    </xf>
    <xf numFmtId="44" fontId="5" fillId="2" borderId="24" xfId="0" applyNumberFormat="1" applyFont="1" applyFill="1" applyBorder="1" applyAlignment="1">
      <alignment horizontal="left" vertical="center" wrapText="1"/>
    </xf>
    <xf numFmtId="44" fontId="6" fillId="0" borderId="11" xfId="0" applyNumberFormat="1" applyFont="1" applyBorder="1" applyAlignment="1">
      <alignment horizontal="left"/>
    </xf>
    <xf numFmtId="44" fontId="4" fillId="6" borderId="9" xfId="0" applyNumberFormat="1" applyFont="1" applyFill="1" applyBorder="1" applyAlignment="1">
      <alignment horizontal="left" wrapText="1"/>
    </xf>
    <xf numFmtId="44" fontId="6" fillId="0" borderId="16" xfId="0" applyNumberFormat="1" applyFont="1" applyBorder="1" applyAlignment="1">
      <alignment horizontal="left"/>
    </xf>
    <xf numFmtId="44" fontId="4" fillId="6" borderId="32" xfId="0" applyNumberFormat="1" applyFont="1" applyFill="1" applyBorder="1" applyAlignment="1">
      <alignment wrapText="1"/>
    </xf>
    <xf numFmtId="44" fontId="6" fillId="0" borderId="39" xfId="0" applyNumberFormat="1" applyFont="1" applyBorder="1" applyAlignment="1">
      <alignment horizontal="right"/>
    </xf>
    <xf numFmtId="44" fontId="6" fillId="0" borderId="63" xfId="0" applyNumberFormat="1" applyFont="1" applyBorder="1" applyAlignment="1">
      <alignment horizontal="right"/>
    </xf>
    <xf numFmtId="44" fontId="6" fillId="0" borderId="40" xfId="0" applyNumberFormat="1" applyFont="1" applyBorder="1" applyAlignment="1">
      <alignment horizontal="right"/>
    </xf>
    <xf numFmtId="44" fontId="4" fillId="6" borderId="31" xfId="0" applyNumberFormat="1" applyFont="1" applyFill="1" applyBorder="1" applyAlignment="1">
      <alignment horizontal="left" wrapText="1"/>
    </xf>
    <xf numFmtId="0" fontId="5" fillId="2" borderId="20" xfId="0" applyFont="1" applyFill="1" applyBorder="1" applyAlignment="1">
      <alignment vertical="top" wrapText="1"/>
    </xf>
    <xf numFmtId="0" fontId="5" fillId="2" borderId="21" xfId="0" applyFont="1" applyFill="1" applyBorder="1" applyAlignment="1">
      <alignment horizontal="center" vertical="top" wrapText="1"/>
    </xf>
    <xf numFmtId="0" fontId="6" fillId="0" borderId="21" xfId="0" applyFont="1" applyBorder="1" applyAlignment="1">
      <alignment horizontal="right" vertical="center" wrapText="1"/>
    </xf>
    <xf numFmtId="44" fontId="5" fillId="3" borderId="21" xfId="0" applyNumberFormat="1" applyFont="1" applyFill="1" applyBorder="1" applyAlignment="1">
      <alignment horizontal="right" wrapText="1"/>
    </xf>
    <xf numFmtId="44" fontId="6" fillId="0" borderId="21" xfId="0" applyNumberFormat="1" applyFont="1" applyBorder="1" applyAlignment="1">
      <alignment horizontal="right"/>
    </xf>
    <xf numFmtId="44" fontId="6" fillId="0" borderId="47" xfId="0" applyNumberFormat="1" applyFont="1" applyBorder="1" applyAlignment="1">
      <alignment horizontal="right"/>
    </xf>
    <xf numFmtId="44" fontId="6" fillId="0" borderId="31" xfId="0" applyNumberFormat="1" applyFont="1" applyBorder="1"/>
    <xf numFmtId="44" fontId="11" fillId="0" borderId="11" xfId="0" applyNumberFormat="1" applyFont="1" applyBorder="1" applyAlignment="1">
      <alignment horizontal="left"/>
    </xf>
    <xf numFmtId="44" fontId="4" fillId="6" borderId="21" xfId="0" applyNumberFormat="1" applyFont="1" applyFill="1" applyBorder="1" applyAlignment="1">
      <alignment horizontal="left" wrapText="1"/>
    </xf>
    <xf numFmtId="44" fontId="4" fillId="6" borderId="8" xfId="0" applyNumberFormat="1" applyFont="1" applyFill="1" applyBorder="1" applyAlignment="1">
      <alignment horizontal="left" wrapText="1"/>
    </xf>
    <xf numFmtId="44" fontId="11" fillId="0" borderId="26" xfId="0" applyNumberFormat="1" applyFont="1" applyBorder="1" applyAlignment="1">
      <alignment horizontal="left"/>
    </xf>
    <xf numFmtId="44" fontId="4" fillId="6" borderId="7" xfId="0" applyNumberFormat="1" applyFont="1" applyFill="1" applyBorder="1" applyAlignment="1">
      <alignment horizontal="left" vertical="top" wrapText="1"/>
    </xf>
    <xf numFmtId="44" fontId="6" fillId="0" borderId="26" xfId="0" applyNumberFormat="1" applyFont="1" applyBorder="1" applyAlignment="1">
      <alignment horizontal="left"/>
    </xf>
    <xf numFmtId="44" fontId="6" fillId="0" borderId="11" xfId="0" applyNumberFormat="1" applyFont="1" applyBorder="1"/>
    <xf numFmtId="44" fontId="4" fillId="6" borderId="31" xfId="0" applyNumberFormat="1" applyFont="1" applyFill="1" applyBorder="1" applyAlignment="1">
      <alignment horizontal="left" vertical="top" wrapText="1"/>
    </xf>
    <xf numFmtId="44" fontId="4" fillId="6" borderId="22" xfId="0" applyNumberFormat="1" applyFont="1" applyFill="1" applyBorder="1" applyAlignment="1">
      <alignment horizontal="left" wrapText="1"/>
    </xf>
    <xf numFmtId="0" fontId="8" fillId="8" borderId="7" xfId="0" applyFont="1" applyFill="1" applyBorder="1" applyAlignment="1">
      <alignment horizontal="center"/>
    </xf>
    <xf numFmtId="0" fontId="8" fillId="8" borderId="8" xfId="0" applyFont="1" applyFill="1" applyBorder="1" applyAlignment="1">
      <alignment horizontal="center"/>
    </xf>
    <xf numFmtId="0" fontId="8" fillId="8" borderId="9" xfId="0" applyFont="1" applyFill="1" applyBorder="1" applyAlignment="1">
      <alignment horizontal="center"/>
    </xf>
    <xf numFmtId="0" fontId="4" fillId="5" borderId="42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top" wrapText="1"/>
    </xf>
    <xf numFmtId="0" fontId="3" fillId="6" borderId="44" xfId="0" applyFont="1" applyFill="1" applyBorder="1" applyAlignment="1">
      <alignment horizontal="center" vertical="top" wrapText="1"/>
    </xf>
    <xf numFmtId="0" fontId="3" fillId="6" borderId="45" xfId="0" applyFont="1" applyFill="1" applyBorder="1" applyAlignment="1">
      <alignment horizontal="center" vertical="top" wrapText="1"/>
    </xf>
    <xf numFmtId="0" fontId="9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4" fillId="5" borderId="13" xfId="0" applyFont="1" applyFill="1" applyBorder="1" applyAlignment="1">
      <alignment horizontal="center" vertical="center" wrapText="1"/>
    </xf>
    <xf numFmtId="0" fontId="4" fillId="5" borderId="32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/>
    </xf>
    <xf numFmtId="0" fontId="8" fillId="8" borderId="21" xfId="0" applyFont="1" applyFill="1" applyBorder="1" applyAlignment="1">
      <alignment horizontal="center"/>
    </xf>
    <xf numFmtId="0" fontId="8" fillId="8" borderId="22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 vertical="top" wrapText="1"/>
    </xf>
    <xf numFmtId="0" fontId="3" fillId="7" borderId="8" xfId="0" applyFont="1" applyFill="1" applyBorder="1" applyAlignment="1">
      <alignment horizontal="center" vertical="top" wrapText="1"/>
    </xf>
    <xf numFmtId="0" fontId="3" fillId="7" borderId="9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4" fillId="5" borderId="4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3" fillId="4" borderId="9" xfId="0" applyFont="1" applyFill="1" applyBorder="1" applyAlignment="1">
      <alignment horizontal="center" vertical="top" wrapText="1"/>
    </xf>
    <xf numFmtId="0" fontId="16" fillId="2" borderId="60" xfId="0" applyFont="1" applyFill="1" applyBorder="1" applyAlignment="1">
      <alignment horizontal="center" vertical="top" wrapText="1"/>
    </xf>
    <xf numFmtId="0" fontId="16" fillId="2" borderId="61" xfId="0" applyFont="1" applyFill="1" applyBorder="1" applyAlignment="1">
      <alignment horizontal="center" vertical="top" wrapText="1"/>
    </xf>
    <xf numFmtId="0" fontId="17" fillId="2" borderId="17" xfId="0" applyFont="1" applyFill="1" applyBorder="1" applyAlignment="1">
      <alignment horizontal="left"/>
    </xf>
    <xf numFmtId="0" fontId="17" fillId="2" borderId="16" xfId="0" applyFont="1" applyFill="1" applyBorder="1" applyAlignment="1">
      <alignment horizontal="left"/>
    </xf>
    <xf numFmtId="0" fontId="17" fillId="2" borderId="24" xfId="0" applyFont="1" applyFill="1" applyBorder="1" applyAlignment="1">
      <alignment horizontal="left"/>
    </xf>
    <xf numFmtId="0" fontId="4" fillId="5" borderId="26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33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top" wrapText="1"/>
    </xf>
    <xf numFmtId="0" fontId="4" fillId="6" borderId="8" xfId="0" applyFont="1" applyFill="1" applyBorder="1" applyAlignment="1">
      <alignment horizontal="center" vertical="top" wrapText="1"/>
    </xf>
    <xf numFmtId="0" fontId="4" fillId="6" borderId="9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4" fillId="5" borderId="48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left"/>
    </xf>
    <xf numFmtId="0" fontId="17" fillId="2" borderId="15" xfId="0" applyFont="1" applyFill="1" applyBorder="1" applyAlignment="1">
      <alignment horizontal="left"/>
    </xf>
    <xf numFmtId="0" fontId="17" fillId="2" borderId="25" xfId="0" applyFont="1" applyFill="1" applyBorder="1" applyAlignment="1">
      <alignment horizontal="left"/>
    </xf>
    <xf numFmtId="0" fontId="3" fillId="7" borderId="7" xfId="0" applyFont="1" applyFill="1" applyBorder="1" applyAlignment="1">
      <alignment horizontal="center" vertical="top"/>
    </xf>
    <xf numFmtId="0" fontId="3" fillId="7" borderId="8" xfId="0" applyFont="1" applyFill="1" applyBorder="1" applyAlignment="1">
      <alignment horizontal="center" vertical="top"/>
    </xf>
    <xf numFmtId="0" fontId="3" fillId="7" borderId="9" xfId="0" applyFont="1" applyFill="1" applyBorder="1" applyAlignment="1">
      <alignment horizontal="center" vertical="top"/>
    </xf>
    <xf numFmtId="0" fontId="19" fillId="0" borderId="40" xfId="0" applyFont="1" applyBorder="1" applyAlignment="1">
      <alignment horizontal="center"/>
    </xf>
    <xf numFmtId="0" fontId="19" fillId="0" borderId="41" xfId="0" applyFont="1" applyBorder="1" applyAlignment="1">
      <alignment horizontal="center"/>
    </xf>
    <xf numFmtId="0" fontId="19" fillId="0" borderId="46" xfId="0" applyFont="1" applyBorder="1" applyAlignment="1">
      <alignment horizont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3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6" borderId="7" xfId="0" applyFont="1" applyFill="1" applyBorder="1" applyAlignment="1">
      <alignment vertical="top" wrapText="1"/>
    </xf>
    <xf numFmtId="0" fontId="4" fillId="6" borderId="8" xfId="0" applyFont="1" applyFill="1" applyBorder="1" applyAlignment="1">
      <alignment vertical="top" wrapText="1"/>
    </xf>
    <xf numFmtId="0" fontId="4" fillId="6" borderId="9" xfId="0" applyFont="1" applyFill="1" applyBorder="1" applyAlignment="1">
      <alignment vertical="top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4" fillId="5" borderId="52" xfId="0" applyFont="1" applyFill="1" applyBorder="1" applyAlignment="1">
      <alignment horizontal="center" vertical="center" wrapText="1"/>
    </xf>
    <xf numFmtId="0" fontId="21" fillId="0" borderId="62" xfId="0" applyFont="1" applyBorder="1" applyAlignment="1">
      <alignment horizontal="center"/>
    </xf>
    <xf numFmtId="0" fontId="3" fillId="8" borderId="7" xfId="0" applyFont="1" applyFill="1" applyBorder="1" applyAlignment="1">
      <alignment horizontal="center" vertical="top" wrapText="1"/>
    </xf>
    <xf numFmtId="0" fontId="3" fillId="8" borderId="8" xfId="0" applyFont="1" applyFill="1" applyBorder="1" applyAlignment="1">
      <alignment horizontal="center" vertical="top" wrapText="1"/>
    </xf>
    <xf numFmtId="0" fontId="3" fillId="8" borderId="9" xfId="0" applyFont="1" applyFill="1" applyBorder="1" applyAlignment="1">
      <alignment horizontal="center" vertical="top" wrapText="1"/>
    </xf>
    <xf numFmtId="0" fontId="3" fillId="6" borderId="27" xfId="0" applyFont="1" applyFill="1" applyBorder="1" applyAlignment="1">
      <alignment horizontal="center" wrapText="1"/>
    </xf>
    <xf numFmtId="0" fontId="3" fillId="6" borderId="28" xfId="0" applyFont="1" applyFill="1" applyBorder="1" applyAlignment="1">
      <alignment horizontal="center" wrapText="1"/>
    </xf>
    <xf numFmtId="0" fontId="3" fillId="6" borderId="29" xfId="0" applyFont="1" applyFill="1" applyBorder="1" applyAlignment="1">
      <alignment horizontal="center" wrapText="1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23" fillId="6" borderId="57" xfId="0" applyFont="1" applyFill="1" applyBorder="1" applyAlignment="1">
      <alignment vertical="top" wrapText="1"/>
    </xf>
    <xf numFmtId="0" fontId="23" fillId="6" borderId="58" xfId="0" applyFont="1" applyFill="1" applyBorder="1" applyAlignment="1">
      <alignment vertical="top" wrapText="1"/>
    </xf>
    <xf numFmtId="0" fontId="4" fillId="6" borderId="55" xfId="0" applyFont="1" applyFill="1" applyBorder="1" applyAlignment="1">
      <alignment horizontal="center" vertical="top" wrapText="1"/>
    </xf>
  </cellXfs>
  <cellStyles count="3">
    <cellStyle name="Normal" xfId="0" builtinId="0"/>
    <cellStyle name="Normal 3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00"/>
  <sheetViews>
    <sheetView showGridLines="0" topLeftCell="A26" zoomScaleNormal="100" workbookViewId="0">
      <selection activeCell="J51" sqref="J51"/>
    </sheetView>
  </sheetViews>
  <sheetFormatPr defaultRowHeight="15" x14ac:dyDescent="0.25"/>
  <cols>
    <col min="2" max="2" width="59" customWidth="1"/>
    <col min="3" max="3" width="13.28515625" customWidth="1"/>
    <col min="4" max="4" width="12.28515625" customWidth="1"/>
    <col min="5" max="5" width="20.7109375" customWidth="1"/>
    <col min="6" max="6" width="19.42578125" customWidth="1"/>
    <col min="7" max="7" width="20.42578125" customWidth="1"/>
    <col min="8" max="8" width="18.5703125" customWidth="1"/>
    <col min="9" max="9" width="19.85546875" customWidth="1"/>
    <col min="10" max="12" width="26.5703125" customWidth="1"/>
  </cols>
  <sheetData>
    <row r="1" spans="1:12" ht="15.75" thickBot="1" x14ac:dyDescent="0.3">
      <c r="J1" s="5"/>
      <c r="K1" s="5"/>
      <c r="L1" s="5"/>
    </row>
    <row r="2" spans="1:12" ht="16.5" customHeight="1" thickBot="1" x14ac:dyDescent="0.3">
      <c r="B2" s="258" t="s">
        <v>0</v>
      </c>
      <c r="C2" s="259"/>
      <c r="D2" s="236" t="s">
        <v>152</v>
      </c>
      <c r="E2" s="237"/>
      <c r="F2" s="237"/>
      <c r="G2" s="237"/>
      <c r="H2" s="237"/>
      <c r="I2" s="238"/>
      <c r="J2" s="5"/>
      <c r="K2" s="5"/>
      <c r="L2" s="5"/>
    </row>
    <row r="3" spans="1:12" ht="16.5" thickBot="1" x14ac:dyDescent="0.3">
      <c r="B3" s="258" t="s">
        <v>1</v>
      </c>
      <c r="C3" s="259"/>
      <c r="D3" s="236" t="s">
        <v>174</v>
      </c>
      <c r="E3" s="237"/>
      <c r="F3" s="237"/>
      <c r="G3" s="237"/>
      <c r="H3" s="237"/>
      <c r="I3" s="238"/>
    </row>
    <row r="4" spans="1:12" ht="16.5" thickBot="1" x14ac:dyDescent="0.3">
      <c r="B4" s="258" t="s">
        <v>173</v>
      </c>
      <c r="C4" s="259"/>
      <c r="D4" s="236" t="s">
        <v>198</v>
      </c>
      <c r="E4" s="237"/>
      <c r="F4" s="237"/>
      <c r="G4" s="237"/>
      <c r="H4" s="237"/>
      <c r="I4" s="238"/>
    </row>
    <row r="5" spans="1:12" ht="22.5" customHeight="1" thickBot="1" x14ac:dyDescent="0.3">
      <c r="B5" s="258" t="s">
        <v>2</v>
      </c>
      <c r="C5" s="259"/>
      <c r="D5" s="239"/>
      <c r="E5" s="240"/>
      <c r="F5" s="240"/>
      <c r="G5" s="240"/>
      <c r="H5" s="240"/>
      <c r="I5" s="241"/>
    </row>
    <row r="6" spans="1:12" ht="15.6" customHeight="1" thickBot="1" x14ac:dyDescent="0.3">
      <c r="B6" s="1"/>
      <c r="C6" s="1"/>
      <c r="D6" s="1"/>
      <c r="E6" s="2"/>
      <c r="F6" s="2"/>
      <c r="G6" s="2"/>
      <c r="H6" s="2"/>
      <c r="I6" s="2"/>
      <c r="J6" s="5"/>
      <c r="K6" s="5"/>
      <c r="L6" s="5"/>
    </row>
    <row r="7" spans="1:12" ht="21" customHeight="1" x14ac:dyDescent="0.3">
      <c r="A7" s="110"/>
      <c r="B7" s="170" t="s">
        <v>145</v>
      </c>
      <c r="C7" s="247" t="s">
        <v>146</v>
      </c>
      <c r="D7" s="247"/>
      <c r="E7" s="247"/>
      <c r="F7" s="247"/>
      <c r="G7" s="247"/>
      <c r="H7" s="247"/>
      <c r="I7" s="248"/>
    </row>
    <row r="8" spans="1:12" ht="16.5" x14ac:dyDescent="0.3">
      <c r="B8" s="249" t="s">
        <v>175</v>
      </c>
      <c r="C8" s="250"/>
      <c r="D8" s="250"/>
      <c r="E8" s="250"/>
      <c r="F8" s="250"/>
      <c r="G8" s="250"/>
      <c r="H8" s="250"/>
      <c r="I8" s="251"/>
    </row>
    <row r="9" spans="1:12" ht="16.5" x14ac:dyDescent="0.3">
      <c r="B9" s="249" t="s">
        <v>176</v>
      </c>
      <c r="C9" s="250"/>
      <c r="D9" s="250"/>
      <c r="E9" s="250"/>
      <c r="F9" s="250"/>
      <c r="G9" s="250"/>
      <c r="H9" s="250"/>
      <c r="I9" s="251"/>
    </row>
    <row r="10" spans="1:12" ht="14.45" customHeight="1" x14ac:dyDescent="0.3">
      <c r="B10" s="249" t="s">
        <v>219</v>
      </c>
      <c r="C10" s="250"/>
      <c r="D10" s="250"/>
      <c r="E10" s="250"/>
      <c r="F10" s="250"/>
      <c r="G10" s="250"/>
      <c r="H10" s="250"/>
      <c r="I10" s="251"/>
    </row>
    <row r="11" spans="1:12" ht="14.45" customHeight="1" x14ac:dyDescent="0.3">
      <c r="B11" s="249" t="s">
        <v>177</v>
      </c>
      <c r="C11" s="250"/>
      <c r="D11" s="250"/>
      <c r="E11" s="250"/>
      <c r="F11" s="250"/>
      <c r="G11" s="250"/>
      <c r="H11" s="250"/>
      <c r="I11" s="251"/>
    </row>
    <row r="12" spans="1:12" ht="14.45" customHeight="1" x14ac:dyDescent="0.3">
      <c r="B12" s="249" t="s">
        <v>218</v>
      </c>
      <c r="C12" s="250"/>
      <c r="D12" s="250"/>
      <c r="E12" s="250"/>
      <c r="F12" s="250"/>
      <c r="G12" s="250"/>
      <c r="H12" s="250"/>
      <c r="I12" s="251"/>
    </row>
    <row r="13" spans="1:12" ht="14.45" customHeight="1" x14ac:dyDescent="0.3">
      <c r="B13" s="249" t="s">
        <v>220</v>
      </c>
      <c r="C13" s="250"/>
      <c r="D13" s="250"/>
      <c r="E13" s="250"/>
      <c r="F13" s="250"/>
      <c r="G13" s="250"/>
      <c r="H13" s="250"/>
      <c r="I13" s="251"/>
    </row>
    <row r="14" spans="1:12" ht="14.45" customHeight="1" x14ac:dyDescent="0.3">
      <c r="B14" s="249" t="s">
        <v>222</v>
      </c>
      <c r="C14" s="250"/>
      <c r="D14" s="250"/>
      <c r="E14" s="250"/>
      <c r="F14" s="250"/>
      <c r="G14" s="250"/>
      <c r="H14" s="250"/>
      <c r="I14" s="251"/>
    </row>
    <row r="15" spans="1:12" ht="14.45" customHeight="1" x14ac:dyDescent="0.3">
      <c r="B15" s="249" t="s">
        <v>225</v>
      </c>
      <c r="C15" s="250"/>
      <c r="D15" s="250"/>
      <c r="E15" s="250"/>
      <c r="F15" s="250"/>
      <c r="G15" s="250"/>
      <c r="H15" s="250"/>
      <c r="I15" s="251"/>
    </row>
    <row r="16" spans="1:12" ht="14.45" customHeight="1" x14ac:dyDescent="0.3">
      <c r="B16" s="249" t="s">
        <v>223</v>
      </c>
      <c r="C16" s="250"/>
      <c r="D16" s="250"/>
      <c r="E16" s="250"/>
      <c r="F16" s="250"/>
      <c r="G16" s="250"/>
      <c r="H16" s="250"/>
      <c r="I16" s="251"/>
    </row>
    <row r="17" spans="2:12" ht="14.45" customHeight="1" x14ac:dyDescent="0.3">
      <c r="B17" s="249" t="s">
        <v>224</v>
      </c>
      <c r="C17" s="250"/>
      <c r="D17" s="250"/>
      <c r="E17" s="250"/>
      <c r="F17" s="250"/>
      <c r="G17" s="250"/>
      <c r="H17" s="250"/>
      <c r="I17" s="251"/>
    </row>
    <row r="18" spans="2:12" ht="16.149999999999999" customHeight="1" x14ac:dyDescent="0.3">
      <c r="B18" s="249" t="s">
        <v>221</v>
      </c>
      <c r="C18" s="250"/>
      <c r="D18" s="250"/>
      <c r="E18" s="250"/>
      <c r="F18" s="250"/>
      <c r="G18" s="250"/>
      <c r="H18" s="250"/>
      <c r="I18" s="251"/>
    </row>
    <row r="19" spans="2:12" ht="16.5" customHeight="1" x14ac:dyDescent="0.3">
      <c r="B19" s="249" t="s">
        <v>178</v>
      </c>
      <c r="C19" s="250"/>
      <c r="D19" s="250"/>
      <c r="E19" s="250"/>
      <c r="F19" s="250"/>
      <c r="G19" s="250"/>
      <c r="H19" s="250"/>
      <c r="I19" s="251"/>
    </row>
    <row r="20" spans="2:12" ht="14.45" customHeight="1" thickBot="1" x14ac:dyDescent="0.35">
      <c r="B20" s="262"/>
      <c r="C20" s="263"/>
      <c r="D20" s="263"/>
      <c r="E20" s="263"/>
      <c r="F20" s="263"/>
      <c r="G20" s="263"/>
      <c r="H20" s="263"/>
      <c r="I20" s="264"/>
    </row>
    <row r="21" spans="2:12" ht="15.6" customHeight="1" thickBot="1" x14ac:dyDescent="0.3">
      <c r="B21" s="1"/>
      <c r="C21" s="1"/>
      <c r="D21" s="1"/>
      <c r="E21" s="2"/>
      <c r="F21" s="2"/>
      <c r="G21" s="2"/>
      <c r="H21" s="2"/>
      <c r="I21" s="2"/>
      <c r="J21" s="5"/>
      <c r="K21" s="5"/>
      <c r="L21" s="5"/>
    </row>
    <row r="22" spans="2:12" ht="15.75" customHeight="1" thickBot="1" x14ac:dyDescent="0.3">
      <c r="B22" s="244" t="s">
        <v>3</v>
      </c>
      <c r="C22" s="245"/>
      <c r="D22" s="245"/>
      <c r="E22" s="245"/>
      <c r="F22" s="245"/>
      <c r="G22" s="245"/>
      <c r="H22" s="245"/>
      <c r="I22" s="246"/>
    </row>
    <row r="23" spans="2:12" ht="15.75" customHeight="1" x14ac:dyDescent="0.25">
      <c r="B23" s="42" t="s">
        <v>4</v>
      </c>
      <c r="C23" s="220" t="s">
        <v>153</v>
      </c>
      <c r="D23" s="220" t="s">
        <v>5</v>
      </c>
      <c r="E23" s="242" t="s">
        <v>6</v>
      </c>
      <c r="F23" s="228" t="s">
        <v>137</v>
      </c>
      <c r="G23" s="228" t="s">
        <v>138</v>
      </c>
      <c r="H23" s="228" t="s">
        <v>139</v>
      </c>
      <c r="I23" s="228" t="s">
        <v>150</v>
      </c>
    </row>
    <row r="24" spans="2:12" ht="15.75" thickBot="1" x14ac:dyDescent="0.3">
      <c r="B24" s="43" t="s">
        <v>199</v>
      </c>
      <c r="C24" s="221"/>
      <c r="D24" s="221"/>
      <c r="E24" s="243"/>
      <c r="F24" s="229"/>
      <c r="G24" s="229"/>
      <c r="H24" s="229"/>
      <c r="I24" s="229"/>
    </row>
    <row r="25" spans="2:12" s="5" customFormat="1" ht="15.75" customHeight="1" x14ac:dyDescent="0.2">
      <c r="B25" s="38" t="s">
        <v>7</v>
      </c>
      <c r="C25" s="130">
        <v>180</v>
      </c>
      <c r="D25" s="3">
        <v>19491</v>
      </c>
      <c r="E25" s="4"/>
      <c r="F25" s="41">
        <f>E25*12</f>
        <v>0</v>
      </c>
      <c r="G25" s="41">
        <f>(F25*$G$79)+F25</f>
        <v>0</v>
      </c>
      <c r="H25" s="41">
        <f>(G25*$H$79)+G25</f>
        <v>0</v>
      </c>
      <c r="I25" s="46">
        <f>F25+G25+H25</f>
        <v>0</v>
      </c>
    </row>
    <row r="26" spans="2:12" s="5" customFormat="1" ht="15.75" customHeight="1" x14ac:dyDescent="0.2">
      <c r="B26" s="39" t="s">
        <v>8</v>
      </c>
      <c r="C26" s="131">
        <v>8</v>
      </c>
      <c r="D26" s="6">
        <v>705</v>
      </c>
      <c r="E26" s="4"/>
      <c r="F26" s="41">
        <f t="shared" ref="F26:F33" si="0">E26*12</f>
        <v>0</v>
      </c>
      <c r="G26" s="41">
        <f t="shared" ref="G26:G33" si="1">(F26*$G$79)+F26</f>
        <v>0</v>
      </c>
      <c r="H26" s="41">
        <f t="shared" ref="H26:H33" si="2">(G26*$H$79)+G26</f>
        <v>0</v>
      </c>
      <c r="I26" s="46">
        <f t="shared" ref="I26:I33" si="3">F26+G26+H26</f>
        <v>0</v>
      </c>
    </row>
    <row r="27" spans="2:12" s="5" customFormat="1" ht="12.75" x14ac:dyDescent="0.2">
      <c r="B27" s="39" t="s">
        <v>9</v>
      </c>
      <c r="C27" s="131">
        <v>20</v>
      </c>
      <c r="D27" s="6">
        <v>4767</v>
      </c>
      <c r="E27" s="4"/>
      <c r="F27" s="41">
        <f t="shared" si="0"/>
        <v>0</v>
      </c>
      <c r="G27" s="41">
        <f t="shared" si="1"/>
        <v>0</v>
      </c>
      <c r="H27" s="41">
        <f t="shared" si="2"/>
        <v>0</v>
      </c>
      <c r="I27" s="46">
        <f t="shared" si="3"/>
        <v>0</v>
      </c>
    </row>
    <row r="28" spans="2:12" s="5" customFormat="1" ht="12.75" x14ac:dyDescent="0.2">
      <c r="B28" s="39" t="s">
        <v>10</v>
      </c>
      <c r="C28" s="131">
        <v>20</v>
      </c>
      <c r="D28" s="6">
        <v>4672</v>
      </c>
      <c r="E28" s="4"/>
      <c r="F28" s="41">
        <f t="shared" si="0"/>
        <v>0</v>
      </c>
      <c r="G28" s="41">
        <f t="shared" si="1"/>
        <v>0</v>
      </c>
      <c r="H28" s="41">
        <f t="shared" si="2"/>
        <v>0</v>
      </c>
      <c r="I28" s="46">
        <f t="shared" si="3"/>
        <v>0</v>
      </c>
    </row>
    <row r="29" spans="2:12" s="5" customFormat="1" ht="25.5" x14ac:dyDescent="0.2">
      <c r="B29" s="39" t="s">
        <v>11</v>
      </c>
      <c r="C29" s="131">
        <v>20</v>
      </c>
      <c r="D29" s="6">
        <v>3138</v>
      </c>
      <c r="E29" s="4"/>
      <c r="F29" s="41">
        <f t="shared" si="0"/>
        <v>0</v>
      </c>
      <c r="G29" s="41">
        <f t="shared" si="1"/>
        <v>0</v>
      </c>
      <c r="H29" s="41">
        <f t="shared" si="2"/>
        <v>0</v>
      </c>
      <c r="I29" s="46">
        <f t="shared" si="3"/>
        <v>0</v>
      </c>
    </row>
    <row r="30" spans="2:12" s="5" customFormat="1" ht="12.75" x14ac:dyDescent="0.2">
      <c r="B30" s="39" t="s">
        <v>14</v>
      </c>
      <c r="C30" s="131">
        <v>60</v>
      </c>
      <c r="D30" s="11">
        <v>11255</v>
      </c>
      <c r="E30" s="4"/>
      <c r="F30" s="41">
        <f t="shared" si="0"/>
        <v>0</v>
      </c>
      <c r="G30" s="41">
        <f t="shared" si="1"/>
        <v>0</v>
      </c>
      <c r="H30" s="41">
        <f t="shared" si="2"/>
        <v>0</v>
      </c>
      <c r="I30" s="46">
        <f t="shared" si="3"/>
        <v>0</v>
      </c>
    </row>
    <row r="31" spans="2:12" s="5" customFormat="1" ht="12.75" x14ac:dyDescent="0.2">
      <c r="B31" s="39" t="s">
        <v>15</v>
      </c>
      <c r="C31" s="131">
        <v>8</v>
      </c>
      <c r="D31" s="11">
        <v>1560</v>
      </c>
      <c r="E31" s="4"/>
      <c r="F31" s="41">
        <f t="shared" si="0"/>
        <v>0</v>
      </c>
      <c r="G31" s="41">
        <f t="shared" si="1"/>
        <v>0</v>
      </c>
      <c r="H31" s="41">
        <f t="shared" si="2"/>
        <v>0</v>
      </c>
      <c r="I31" s="46">
        <f t="shared" si="3"/>
        <v>0</v>
      </c>
    </row>
    <row r="32" spans="2:12" s="5" customFormat="1" ht="12.75" x14ac:dyDescent="0.2">
      <c r="B32" s="39" t="s">
        <v>16</v>
      </c>
      <c r="C32" s="131">
        <v>40</v>
      </c>
      <c r="D32" s="11">
        <v>7366</v>
      </c>
      <c r="E32" s="4"/>
      <c r="F32" s="41">
        <f t="shared" si="0"/>
        <v>0</v>
      </c>
      <c r="G32" s="41">
        <f t="shared" si="1"/>
        <v>0</v>
      </c>
      <c r="H32" s="41">
        <f t="shared" si="2"/>
        <v>0</v>
      </c>
      <c r="I32" s="46">
        <f t="shared" si="3"/>
        <v>0</v>
      </c>
    </row>
    <row r="33" spans="2:12" s="5" customFormat="1" ht="13.5" thickBot="1" x14ac:dyDescent="0.25">
      <c r="B33" s="40" t="s">
        <v>17</v>
      </c>
      <c r="C33" s="133">
        <v>20</v>
      </c>
      <c r="D33" s="12">
        <v>7366</v>
      </c>
      <c r="E33" s="4"/>
      <c r="F33" s="41">
        <f t="shared" si="0"/>
        <v>0</v>
      </c>
      <c r="G33" s="41">
        <f t="shared" si="1"/>
        <v>0</v>
      </c>
      <c r="H33" s="41">
        <f t="shared" si="2"/>
        <v>0</v>
      </c>
      <c r="I33" s="46">
        <f t="shared" si="3"/>
        <v>0</v>
      </c>
    </row>
    <row r="34" spans="2:12" ht="15.75" thickBot="1" x14ac:dyDescent="0.3">
      <c r="B34" s="7" t="s">
        <v>217</v>
      </c>
      <c r="C34" s="8">
        <f>SUM(C25:C33)</f>
        <v>376</v>
      </c>
      <c r="D34" s="8">
        <f>SUM(D25:D33)</f>
        <v>60320</v>
      </c>
      <c r="E34" s="113"/>
      <c r="F34" s="113">
        <f>SUM(F25:F33)</f>
        <v>0</v>
      </c>
      <c r="G34" s="113">
        <f>SUM(G25:G33)</f>
        <v>0</v>
      </c>
      <c r="H34" s="113">
        <f>SUM(H25:H33)</f>
        <v>0</v>
      </c>
      <c r="I34" s="113">
        <f>SUM(I25:I33)</f>
        <v>0</v>
      </c>
    </row>
    <row r="35" spans="2:12" ht="15.75" thickBot="1" x14ac:dyDescent="0.3">
      <c r="B35" s="9"/>
      <c r="J35" s="5"/>
      <c r="K35" s="5"/>
      <c r="L35" s="5"/>
    </row>
    <row r="36" spans="2:12" ht="15.75" customHeight="1" thickBot="1" x14ac:dyDescent="0.3">
      <c r="B36" s="233" t="s">
        <v>18</v>
      </c>
      <c r="C36" s="234"/>
      <c r="D36" s="234"/>
      <c r="E36" s="234"/>
      <c r="F36" s="234"/>
      <c r="G36" s="234"/>
      <c r="H36" s="234"/>
      <c r="I36" s="235"/>
      <c r="J36" s="5"/>
      <c r="K36" s="5"/>
      <c r="L36" s="5"/>
    </row>
    <row r="37" spans="2:12" ht="15.75" customHeight="1" x14ac:dyDescent="0.25">
      <c r="B37" s="42" t="s">
        <v>4</v>
      </c>
      <c r="C37" s="220" t="s">
        <v>153</v>
      </c>
      <c r="D37" s="220" t="s">
        <v>5</v>
      </c>
      <c r="E37" s="220" t="s">
        <v>6</v>
      </c>
      <c r="F37" s="228" t="s">
        <v>137</v>
      </c>
      <c r="G37" s="228" t="s">
        <v>138</v>
      </c>
      <c r="H37" s="228" t="s">
        <v>139</v>
      </c>
      <c r="I37" s="228" t="s">
        <v>150</v>
      </c>
      <c r="J37" s="5"/>
      <c r="K37" s="5"/>
      <c r="L37" s="5"/>
    </row>
    <row r="38" spans="2:12" ht="16.5" customHeight="1" thickBot="1" x14ac:dyDescent="0.3">
      <c r="B38" s="43" t="s">
        <v>13</v>
      </c>
      <c r="C38" s="221"/>
      <c r="D38" s="221"/>
      <c r="E38" s="221"/>
      <c r="F38" s="229"/>
      <c r="G38" s="229"/>
      <c r="H38" s="229"/>
      <c r="I38" s="229"/>
      <c r="J38" s="5"/>
      <c r="K38" s="5"/>
      <c r="L38" s="5"/>
    </row>
    <row r="39" spans="2:12" s="5" customFormat="1" x14ac:dyDescent="0.25">
      <c r="B39" s="38" t="s">
        <v>19</v>
      </c>
      <c r="C39" s="130">
        <v>10</v>
      </c>
      <c r="D39" s="10">
        <v>1800</v>
      </c>
      <c r="E39" s="16"/>
      <c r="F39" s="57">
        <f>E39*12</f>
        <v>0</v>
      </c>
      <c r="G39" s="26">
        <f>(F39*$G$79)+F39</f>
        <v>0</v>
      </c>
      <c r="H39" s="26">
        <f>(G39*$H$79)+G39</f>
        <v>0</v>
      </c>
      <c r="I39" s="56">
        <f>F39+G39+H39</f>
        <v>0</v>
      </c>
      <c r="J39"/>
      <c r="K39"/>
      <c r="L39"/>
    </row>
    <row r="40" spans="2:12" s="5" customFormat="1" ht="15.75" thickBot="1" x14ac:dyDescent="0.3">
      <c r="B40" s="39" t="s">
        <v>20</v>
      </c>
      <c r="C40" s="131">
        <v>10</v>
      </c>
      <c r="D40" s="11">
        <v>5962</v>
      </c>
      <c r="E40" s="18"/>
      <c r="F40" s="57">
        <f>E40*12</f>
        <v>0</v>
      </c>
      <c r="G40" s="26">
        <f>(F40*$G$79)+F40</f>
        <v>0</v>
      </c>
      <c r="H40" s="26">
        <f>(G40*$H$79)+G40</f>
        <v>0</v>
      </c>
      <c r="I40" s="56">
        <f>F40+G40+H40</f>
        <v>0</v>
      </c>
      <c r="J40"/>
      <c r="K40"/>
      <c r="L40"/>
    </row>
    <row r="41" spans="2:12" ht="15.75" thickBot="1" x14ac:dyDescent="0.3">
      <c r="B41" s="7" t="s">
        <v>217</v>
      </c>
      <c r="C41" s="132">
        <f>SUM(C39:C40)</f>
        <v>20</v>
      </c>
      <c r="D41" s="8">
        <f>SUM(D39:D40)</f>
        <v>7762</v>
      </c>
      <c r="E41" s="113"/>
      <c r="F41" s="113">
        <f>SUM(F39:F40)</f>
        <v>0</v>
      </c>
      <c r="G41" s="113">
        <f>SUM(G39:G40)</f>
        <v>0</v>
      </c>
      <c r="H41" s="113">
        <f>SUM(H39:H40)</f>
        <v>0</v>
      </c>
      <c r="I41" s="113">
        <f>SUM(I39:I40)</f>
        <v>0</v>
      </c>
      <c r="J41" s="5"/>
      <c r="K41" s="5"/>
      <c r="L41" s="5"/>
    </row>
    <row r="42" spans="2:12" ht="15.75" thickBot="1" x14ac:dyDescent="0.3">
      <c r="B42" s="9"/>
      <c r="J42" s="5"/>
      <c r="K42" s="5"/>
      <c r="L42" s="5"/>
    </row>
    <row r="43" spans="2:12" ht="15.75" customHeight="1" thickBot="1" x14ac:dyDescent="0.3">
      <c r="B43" s="233" t="s">
        <v>18</v>
      </c>
      <c r="C43" s="234"/>
      <c r="D43" s="234"/>
      <c r="E43" s="234"/>
      <c r="F43" s="234"/>
      <c r="G43" s="234"/>
      <c r="H43" s="234"/>
      <c r="I43" s="235"/>
      <c r="J43" s="5"/>
      <c r="K43" s="5"/>
      <c r="L43" s="5"/>
    </row>
    <row r="44" spans="2:12" ht="15.75" customHeight="1" x14ac:dyDescent="0.25">
      <c r="B44" s="42" t="s">
        <v>4</v>
      </c>
      <c r="C44" s="220" t="s">
        <v>153</v>
      </c>
      <c r="D44" s="220" t="s">
        <v>5</v>
      </c>
      <c r="E44" s="220" t="s">
        <v>6</v>
      </c>
      <c r="F44" s="228" t="s">
        <v>137</v>
      </c>
      <c r="G44" s="228" t="s">
        <v>138</v>
      </c>
      <c r="H44" s="228" t="s">
        <v>139</v>
      </c>
      <c r="I44" s="228" t="s">
        <v>150</v>
      </c>
    </row>
    <row r="45" spans="2:12" ht="15.75" thickBot="1" x14ac:dyDescent="0.3">
      <c r="B45" s="43" t="s">
        <v>13</v>
      </c>
      <c r="C45" s="221"/>
      <c r="D45" s="221"/>
      <c r="E45" s="221"/>
      <c r="F45" s="229"/>
      <c r="G45" s="229"/>
      <c r="H45" s="229"/>
      <c r="I45" s="229"/>
    </row>
    <row r="46" spans="2:12" s="5" customFormat="1" ht="12.75" x14ac:dyDescent="0.2">
      <c r="B46" s="38" t="s">
        <v>21</v>
      </c>
      <c r="C46" s="130">
        <v>20</v>
      </c>
      <c r="D46" s="10">
        <v>2544</v>
      </c>
      <c r="E46" s="60"/>
      <c r="F46" s="59">
        <f>E46*12</f>
        <v>0</v>
      </c>
      <c r="G46" s="26">
        <f>(F46*$G$79)+F46</f>
        <v>0</v>
      </c>
      <c r="H46" s="26">
        <f>(G46*$H$79)+G46</f>
        <v>0</v>
      </c>
      <c r="I46" s="58">
        <f>F46+G46+H46</f>
        <v>0</v>
      </c>
    </row>
    <row r="47" spans="2:12" s="5" customFormat="1" ht="13.5" thickBot="1" x14ac:dyDescent="0.25">
      <c r="B47" s="39" t="s">
        <v>22</v>
      </c>
      <c r="C47" s="131">
        <v>4</v>
      </c>
      <c r="D47" s="11">
        <v>1090</v>
      </c>
      <c r="E47" s="62"/>
      <c r="F47" s="59">
        <f>E47*12</f>
        <v>0</v>
      </c>
      <c r="G47" s="26">
        <f>(F47*$G$79)+F47</f>
        <v>0</v>
      </c>
      <c r="H47" s="26">
        <f>(G47*$H$79)+G47</f>
        <v>0</v>
      </c>
      <c r="I47" s="58">
        <f>F47+G47+H47</f>
        <v>0</v>
      </c>
    </row>
    <row r="48" spans="2:12" ht="15.75" thickBot="1" x14ac:dyDescent="0.3">
      <c r="B48" s="7" t="s">
        <v>217</v>
      </c>
      <c r="C48" s="129">
        <f>SUM(C46:C47)</f>
        <v>24</v>
      </c>
      <c r="D48" s="61">
        <f>SUM(D46:D47)</f>
        <v>3634</v>
      </c>
      <c r="E48" s="113"/>
      <c r="F48" s="113">
        <f>SUM(F46:F47)</f>
        <v>0</v>
      </c>
      <c r="G48" s="113">
        <f>SUM(G46:G47)</f>
        <v>0</v>
      </c>
      <c r="H48" s="113">
        <f>SUM(H46:H47)</f>
        <v>0</v>
      </c>
      <c r="I48" s="113">
        <f>SUM(I46:I47)</f>
        <v>0</v>
      </c>
      <c r="J48" s="5"/>
      <c r="K48" s="5"/>
      <c r="L48" s="5"/>
    </row>
    <row r="49" spans="2:13" ht="15.75" thickBot="1" x14ac:dyDescent="0.3">
      <c r="J49" s="5"/>
      <c r="K49" s="5"/>
      <c r="L49" s="5"/>
    </row>
    <row r="50" spans="2:13" s="25" customFormat="1" ht="19.5" thickBot="1" x14ac:dyDescent="0.35">
      <c r="B50" s="230" t="s">
        <v>200</v>
      </c>
      <c r="C50" s="231"/>
      <c r="D50" s="231"/>
      <c r="E50" s="231"/>
      <c r="F50" s="231"/>
      <c r="G50" s="231"/>
      <c r="H50" s="231"/>
      <c r="I50" s="232"/>
      <c r="J50"/>
      <c r="K50"/>
    </row>
    <row r="51" spans="2:13" s="25" customFormat="1" ht="25.5" x14ac:dyDescent="0.25">
      <c r="B51" s="19" t="s">
        <v>27</v>
      </c>
      <c r="C51" s="19" t="s">
        <v>28</v>
      </c>
      <c r="D51" s="19" t="s">
        <v>29</v>
      </c>
      <c r="E51" s="19" t="s">
        <v>195</v>
      </c>
      <c r="F51" s="19" t="s">
        <v>192</v>
      </c>
      <c r="G51" s="19" t="s">
        <v>193</v>
      </c>
      <c r="H51" s="19" t="s">
        <v>194</v>
      </c>
      <c r="I51" s="19" t="s">
        <v>150</v>
      </c>
      <c r="J51"/>
      <c r="K51"/>
      <c r="M51" s="36"/>
    </row>
    <row r="52" spans="2:13" s="25" customFormat="1" x14ac:dyDescent="0.25">
      <c r="B52" s="183" t="s">
        <v>189</v>
      </c>
      <c r="C52" s="10">
        <v>160</v>
      </c>
      <c r="D52" s="16"/>
      <c r="E52" s="187">
        <f>C52*D52</f>
        <v>0</v>
      </c>
      <c r="F52" s="98">
        <f>E52*12</f>
        <v>0</v>
      </c>
      <c r="G52" s="41">
        <f>(F52*$G$79)+F52</f>
        <v>0</v>
      </c>
      <c r="H52" s="41">
        <f>(G52*$H$79)+G52</f>
        <v>0</v>
      </c>
      <c r="I52" s="101">
        <f>F52+G52+H52</f>
        <v>0</v>
      </c>
      <c r="J52"/>
      <c r="K52"/>
    </row>
    <row r="53" spans="2:13" s="25" customFormat="1" thickBot="1" x14ac:dyDescent="0.25">
      <c r="B53" s="13" t="s">
        <v>30</v>
      </c>
      <c r="C53" s="11">
        <v>20</v>
      </c>
      <c r="D53" s="18"/>
      <c r="E53" s="187">
        <f>C53*D53</f>
        <v>0</v>
      </c>
      <c r="F53" s="98">
        <f>E53*12</f>
        <v>0</v>
      </c>
      <c r="G53" s="41">
        <f>(F53*$G$79)+F53</f>
        <v>0</v>
      </c>
      <c r="H53" s="41">
        <f>(G53*$H$79)+G53</f>
        <v>0</v>
      </c>
      <c r="I53" s="101">
        <f>F53+G53+H53</f>
        <v>0</v>
      </c>
    </row>
    <row r="54" spans="2:13" ht="15.75" thickBot="1" x14ac:dyDescent="0.3">
      <c r="B54" s="82" t="s">
        <v>217</v>
      </c>
      <c r="C54" s="82"/>
      <c r="D54" s="82"/>
      <c r="E54" s="182">
        <f>SUM(E52:E53)</f>
        <v>0</v>
      </c>
      <c r="F54" s="182">
        <f>SUM(F52:F53)</f>
        <v>0</v>
      </c>
      <c r="G54" s="182">
        <f>SUM(G52:G53)</f>
        <v>0</v>
      </c>
      <c r="H54" s="182">
        <f>SUM(H52:H53)</f>
        <v>0</v>
      </c>
      <c r="I54" s="189">
        <f>SUM(I52:I53)</f>
        <v>0</v>
      </c>
      <c r="J54" s="5"/>
      <c r="K54" s="5"/>
      <c r="L54" s="5"/>
    </row>
    <row r="55" spans="2:13" ht="15.75" thickBot="1" x14ac:dyDescent="0.3">
      <c r="J55" s="5"/>
      <c r="K55" s="5"/>
      <c r="L55" s="5"/>
    </row>
    <row r="56" spans="2:13" ht="15.75" customHeight="1" thickBot="1" x14ac:dyDescent="0.3">
      <c r="B56" s="233" t="s">
        <v>3</v>
      </c>
      <c r="C56" s="234"/>
      <c r="D56" s="234"/>
      <c r="E56" s="234"/>
      <c r="F56" s="234"/>
      <c r="G56" s="234"/>
      <c r="H56" s="234"/>
      <c r="I56" s="235"/>
    </row>
    <row r="57" spans="2:13" ht="15.75" customHeight="1" x14ac:dyDescent="0.25">
      <c r="B57" s="65" t="s">
        <v>4</v>
      </c>
      <c r="C57" s="220" t="s">
        <v>153</v>
      </c>
      <c r="D57" s="260" t="s">
        <v>5</v>
      </c>
      <c r="E57" s="252" t="s">
        <v>6</v>
      </c>
      <c r="F57" s="254" t="s">
        <v>137</v>
      </c>
      <c r="G57" s="254" t="s">
        <v>138</v>
      </c>
      <c r="H57" s="254" t="s">
        <v>139</v>
      </c>
      <c r="I57" s="228" t="s">
        <v>150</v>
      </c>
    </row>
    <row r="58" spans="2:13" ht="18" customHeight="1" thickBot="1" x14ac:dyDescent="0.3">
      <c r="B58" s="14" t="s">
        <v>71</v>
      </c>
      <c r="C58" s="221"/>
      <c r="D58" s="261"/>
      <c r="E58" s="253"/>
      <c r="F58" s="229"/>
      <c r="G58" s="229"/>
      <c r="H58" s="229"/>
      <c r="I58" s="229"/>
      <c r="J58" s="5"/>
      <c r="K58" s="5"/>
      <c r="L58" s="5"/>
    </row>
    <row r="59" spans="2:13" s="5" customFormat="1" ht="13.5" thickBot="1" x14ac:dyDescent="0.25">
      <c r="B59" s="44" t="s">
        <v>154</v>
      </c>
      <c r="C59" s="135">
        <v>0</v>
      </c>
      <c r="D59" s="22">
        <v>4305</v>
      </c>
      <c r="E59" s="18"/>
      <c r="F59" s="190">
        <f>E59*12</f>
        <v>0</v>
      </c>
      <c r="G59" s="190">
        <f>(F59*$G$79)+F59</f>
        <v>0</v>
      </c>
      <c r="H59" s="191">
        <f>(G59*$H$79)+G59</f>
        <v>0</v>
      </c>
      <c r="I59" s="192">
        <f>F59+G59+H59</f>
        <v>0</v>
      </c>
    </row>
    <row r="60" spans="2:13" ht="15.75" thickBot="1" x14ac:dyDescent="0.3">
      <c r="B60" s="171" t="s">
        <v>217</v>
      </c>
      <c r="C60" s="136">
        <f>SUM(C59:C59)</f>
        <v>0</v>
      </c>
      <c r="D60" s="45">
        <f>SUM(D59:D59)</f>
        <v>4305</v>
      </c>
      <c r="E60" s="113"/>
      <c r="F60" s="113">
        <f>SUM(F59:F59)</f>
        <v>0</v>
      </c>
      <c r="G60" s="113">
        <f>SUM(G59:G59)</f>
        <v>0</v>
      </c>
      <c r="H60" s="113">
        <f>SUM(H59:H59)</f>
        <v>0</v>
      </c>
      <c r="I60" s="113">
        <f>SUM(I59:I59)</f>
        <v>0</v>
      </c>
      <c r="J60" s="5"/>
      <c r="K60" s="5"/>
      <c r="L60" s="5"/>
    </row>
    <row r="61" spans="2:13" ht="15.75" thickBot="1" x14ac:dyDescent="0.3"/>
    <row r="62" spans="2:13" ht="16.5" thickBot="1" x14ac:dyDescent="0.3">
      <c r="B62" s="233" t="s">
        <v>18</v>
      </c>
      <c r="C62" s="234"/>
      <c r="D62" s="234"/>
      <c r="E62" s="234"/>
      <c r="F62" s="234"/>
      <c r="G62" s="234"/>
      <c r="H62" s="234"/>
      <c r="I62" s="235"/>
    </row>
    <row r="63" spans="2:13" ht="15.75" customHeight="1" x14ac:dyDescent="0.25">
      <c r="B63" s="65" t="s">
        <v>4</v>
      </c>
      <c r="C63" s="220" t="s">
        <v>153</v>
      </c>
      <c r="D63" s="260" t="s">
        <v>5</v>
      </c>
      <c r="E63" s="252" t="s">
        <v>6</v>
      </c>
      <c r="F63" s="254" t="s">
        <v>137</v>
      </c>
      <c r="G63" s="254" t="s">
        <v>138</v>
      </c>
      <c r="H63" s="254" t="s">
        <v>139</v>
      </c>
      <c r="I63" s="228" t="s">
        <v>150</v>
      </c>
      <c r="J63" s="5"/>
      <c r="K63" s="5"/>
      <c r="L63" s="5"/>
    </row>
    <row r="64" spans="2:13" ht="15.75" thickBot="1" x14ac:dyDescent="0.3">
      <c r="B64" s="14" t="s">
        <v>71</v>
      </c>
      <c r="C64" s="221"/>
      <c r="D64" s="261"/>
      <c r="E64" s="253"/>
      <c r="F64" s="229"/>
      <c r="G64" s="229"/>
      <c r="H64" s="229"/>
      <c r="I64" s="229"/>
      <c r="J64" s="5"/>
      <c r="K64" s="5"/>
      <c r="L64" s="5"/>
    </row>
    <row r="65" spans="1:13" x14ac:dyDescent="0.25">
      <c r="B65" s="64" t="s">
        <v>155</v>
      </c>
      <c r="C65" s="134">
        <v>0</v>
      </c>
      <c r="D65" s="15">
        <v>3175</v>
      </c>
      <c r="E65" s="16"/>
      <c r="F65" s="26">
        <f>E65*12</f>
        <v>0</v>
      </c>
      <c r="G65" s="26">
        <f>(F65*$G$79)+F65</f>
        <v>0</v>
      </c>
      <c r="H65" s="26">
        <f>(G65*$H$79)+G65</f>
        <v>0</v>
      </c>
      <c r="I65" s="56">
        <f>F65+G65+H65</f>
        <v>0</v>
      </c>
      <c r="J65" s="5"/>
      <c r="K65" s="5"/>
      <c r="L65" s="5"/>
    </row>
    <row r="66" spans="1:13" x14ac:dyDescent="0.25">
      <c r="B66" s="44" t="s">
        <v>72</v>
      </c>
      <c r="C66" s="135">
        <v>0</v>
      </c>
      <c r="D66" s="17">
        <v>3375</v>
      </c>
      <c r="E66" s="18"/>
      <c r="F66" s="26">
        <f t="shared" ref="F66:F67" si="4">E66*12</f>
        <v>0</v>
      </c>
      <c r="G66" s="26">
        <f t="shared" ref="G66" si="5">(F66*$G$79)+F66</f>
        <v>0</v>
      </c>
      <c r="H66" s="26">
        <f t="shared" ref="H66" si="6">(G66*$H$79)+G66</f>
        <v>0</v>
      </c>
      <c r="I66" s="56">
        <f t="shared" ref="I66" si="7">F66+G66+H66</f>
        <v>0</v>
      </c>
      <c r="J66" s="5"/>
      <c r="K66" s="5"/>
      <c r="L66" s="5"/>
    </row>
    <row r="67" spans="1:13" ht="15.75" thickBot="1" x14ac:dyDescent="0.3">
      <c r="B67" s="52" t="s">
        <v>73</v>
      </c>
      <c r="C67" s="137">
        <v>6</v>
      </c>
      <c r="D67" s="53">
        <v>298</v>
      </c>
      <c r="E67" s="54"/>
      <c r="F67" s="26">
        <f t="shared" si="4"/>
        <v>0</v>
      </c>
      <c r="G67" s="26">
        <f>(F67*$G$79)+F67</f>
        <v>0</v>
      </c>
      <c r="H67" s="26">
        <f>(G67*$H$79)+G67</f>
        <v>0</v>
      </c>
      <c r="I67" s="56">
        <f>F67+G67+H67</f>
        <v>0</v>
      </c>
      <c r="J67" s="5"/>
      <c r="K67" s="5"/>
      <c r="L67" s="5"/>
    </row>
    <row r="68" spans="1:13" ht="15.75" thickBot="1" x14ac:dyDescent="0.3">
      <c r="B68" s="171" t="s">
        <v>217</v>
      </c>
      <c r="C68" s="136">
        <f>SUM(C65:C67)</f>
        <v>6</v>
      </c>
      <c r="D68" s="8">
        <f>SUM(D65:D67)</f>
        <v>6848</v>
      </c>
      <c r="E68" s="113"/>
      <c r="F68" s="113">
        <f>SUM(F65:F67)</f>
        <v>0</v>
      </c>
      <c r="G68" s="113">
        <f>SUM(G65:G67)</f>
        <v>0</v>
      </c>
      <c r="H68" s="113">
        <f>SUM(H65:H67)</f>
        <v>0</v>
      </c>
      <c r="I68" s="113">
        <f>SUM(I65:I67)</f>
        <v>0</v>
      </c>
      <c r="J68" s="5"/>
      <c r="K68" s="5"/>
      <c r="L68" s="5"/>
    </row>
    <row r="69" spans="1:13" s="25" customFormat="1" thickBot="1" x14ac:dyDescent="0.25"/>
    <row r="70" spans="1:13" s="25" customFormat="1" ht="19.5" thickBot="1" x14ac:dyDescent="0.35">
      <c r="B70" s="230" t="s">
        <v>201</v>
      </c>
      <c r="C70" s="231"/>
      <c r="D70" s="231"/>
      <c r="E70" s="231"/>
      <c r="F70" s="231"/>
      <c r="G70" s="231"/>
      <c r="H70" s="231"/>
      <c r="I70" s="232"/>
      <c r="J70"/>
      <c r="K70"/>
    </row>
    <row r="71" spans="1:13" s="25" customFormat="1" ht="25.5" x14ac:dyDescent="0.25">
      <c r="B71" s="19" t="s">
        <v>27</v>
      </c>
      <c r="C71" s="19" t="s">
        <v>28</v>
      </c>
      <c r="D71" s="19" t="s">
        <v>29</v>
      </c>
      <c r="E71" s="19" t="s">
        <v>195</v>
      </c>
      <c r="F71" s="19" t="s">
        <v>192</v>
      </c>
      <c r="G71" s="19" t="s">
        <v>193</v>
      </c>
      <c r="H71" s="19" t="s">
        <v>194</v>
      </c>
      <c r="I71" s="19" t="s">
        <v>150</v>
      </c>
      <c r="J71"/>
      <c r="K71"/>
      <c r="M71" s="36"/>
    </row>
    <row r="72" spans="1:13" s="25" customFormat="1" x14ac:dyDescent="0.25">
      <c r="B72" s="183" t="s">
        <v>189</v>
      </c>
      <c r="C72" s="10">
        <v>48</v>
      </c>
      <c r="D72" s="16"/>
      <c r="E72" s="187">
        <f>C72*D72</f>
        <v>0</v>
      </c>
      <c r="F72" s="98">
        <f>E72*12</f>
        <v>0</v>
      </c>
      <c r="G72" s="193">
        <f>(F72*$G$79)+F72</f>
        <v>0</v>
      </c>
      <c r="H72" s="193">
        <f>(G72*$H$79)+G72</f>
        <v>0</v>
      </c>
      <c r="I72" s="101">
        <f>F72+G72+H72</f>
        <v>0</v>
      </c>
      <c r="J72"/>
      <c r="K72"/>
    </row>
    <row r="73" spans="1:13" s="25" customFormat="1" thickBot="1" x14ac:dyDescent="0.25">
      <c r="B73" s="13" t="s">
        <v>30</v>
      </c>
      <c r="C73" s="11">
        <v>11</v>
      </c>
      <c r="D73" s="18"/>
      <c r="E73" s="187">
        <f>C73*D73</f>
        <v>0</v>
      </c>
      <c r="F73" s="98">
        <f>E73*12</f>
        <v>0</v>
      </c>
      <c r="G73" s="193">
        <f>(F73*$G$79)+F73</f>
        <v>0</v>
      </c>
      <c r="H73" s="193">
        <f>(G73*$H$79)+G73</f>
        <v>0</v>
      </c>
      <c r="I73" s="101">
        <f>F73+G73+H73</f>
        <v>0</v>
      </c>
    </row>
    <row r="74" spans="1:13" ht="15.75" thickBot="1" x14ac:dyDescent="0.3">
      <c r="B74" s="82" t="s">
        <v>217</v>
      </c>
      <c r="C74" s="82"/>
      <c r="D74" s="82"/>
      <c r="E74" s="182">
        <f>SUM(E72:E73)</f>
        <v>0</v>
      </c>
      <c r="F74" s="182">
        <f>SUM(F72:F73)</f>
        <v>0</v>
      </c>
      <c r="G74" s="182">
        <f>SUM(G72:G73)</f>
        <v>0</v>
      </c>
      <c r="H74" s="182">
        <f>SUM(H72:H73)</f>
        <v>0</v>
      </c>
      <c r="I74" s="189">
        <f>SUM(I72:I73)</f>
        <v>0</v>
      </c>
      <c r="J74" s="5"/>
      <c r="K74" s="5"/>
      <c r="L74" s="5"/>
    </row>
    <row r="75" spans="1:13" s="25" customFormat="1" thickBot="1" x14ac:dyDescent="0.25"/>
    <row r="76" spans="1:13" ht="16.5" thickBot="1" x14ac:dyDescent="0.3">
      <c r="A76" s="122"/>
      <c r="B76" s="255" t="s">
        <v>140</v>
      </c>
      <c r="C76" s="256"/>
      <c r="D76" s="256"/>
      <c r="E76" s="256"/>
      <c r="F76" s="256"/>
      <c r="G76" s="256"/>
      <c r="H76" s="257"/>
      <c r="I76" s="109">
        <f>I34+I41+I48+I54+I60+I68+I74</f>
        <v>0</v>
      </c>
      <c r="L76" s="122"/>
    </row>
    <row r="77" spans="1:13" ht="15.75" thickBot="1" x14ac:dyDescent="0.3">
      <c r="J77" s="5"/>
      <c r="K77" s="5"/>
      <c r="L77" s="5"/>
    </row>
    <row r="78" spans="1:13" ht="15.75" x14ac:dyDescent="0.25">
      <c r="B78" s="222" t="s">
        <v>23</v>
      </c>
      <c r="C78" s="223"/>
      <c r="D78" s="223"/>
      <c r="E78" s="223"/>
      <c r="F78" s="224"/>
      <c r="G78" s="50" t="s">
        <v>24</v>
      </c>
      <c r="H78" s="51" t="s">
        <v>25</v>
      </c>
      <c r="I78" s="34"/>
    </row>
    <row r="79" spans="1:13" ht="15.75" thickBot="1" x14ac:dyDescent="0.3">
      <c r="B79" s="225" t="s">
        <v>26</v>
      </c>
      <c r="C79" s="226"/>
      <c r="D79" s="226"/>
      <c r="E79" s="226"/>
      <c r="F79" s="227"/>
      <c r="G79" s="69"/>
      <c r="H79" s="70"/>
      <c r="I79" s="35"/>
    </row>
    <row r="80" spans="1:13" ht="15.75" customHeight="1" thickBot="1" x14ac:dyDescent="0.3">
      <c r="J80" s="5"/>
      <c r="K80" s="5"/>
      <c r="L80" s="5"/>
    </row>
    <row r="81" spans="2:13" s="25" customFormat="1" ht="19.5" thickBot="1" x14ac:dyDescent="0.35">
      <c r="B81" s="217" t="s">
        <v>202</v>
      </c>
      <c r="C81" s="218"/>
      <c r="D81" s="219"/>
      <c r="E81"/>
      <c r="F81"/>
      <c r="G81"/>
      <c r="H81"/>
    </row>
    <row r="82" spans="2:13" s="25" customFormat="1" ht="25.5" x14ac:dyDescent="0.25">
      <c r="B82" s="19" t="s">
        <v>27</v>
      </c>
      <c r="C82" s="20" t="s">
        <v>28</v>
      </c>
      <c r="D82" s="20" t="s">
        <v>29</v>
      </c>
      <c r="E82"/>
      <c r="F82"/>
      <c r="G82"/>
      <c r="H82"/>
      <c r="I82"/>
      <c r="J82"/>
      <c r="K82"/>
    </row>
    <row r="83" spans="2:13" s="25" customFormat="1" x14ac:dyDescent="0.25">
      <c r="B83" s="13" t="s">
        <v>209</v>
      </c>
      <c r="C83" s="11">
        <v>1</v>
      </c>
      <c r="D83" s="18"/>
      <c r="E83"/>
      <c r="F83"/>
      <c r="G83"/>
      <c r="H83"/>
      <c r="I83"/>
      <c r="J83"/>
      <c r="K83"/>
      <c r="M83" s="36"/>
    </row>
    <row r="84" spans="2:13" s="25" customFormat="1" x14ac:dyDescent="0.25">
      <c r="B84" s="13" t="s">
        <v>210</v>
      </c>
      <c r="C84" s="11">
        <v>1</v>
      </c>
      <c r="D84" s="18"/>
      <c r="E84"/>
      <c r="F84"/>
      <c r="G84"/>
      <c r="H84"/>
      <c r="I84"/>
      <c r="J84"/>
      <c r="K84"/>
      <c r="M84" s="36"/>
    </row>
    <row r="85" spans="2:13" s="25" customFormat="1" x14ac:dyDescent="0.25">
      <c r="B85" s="13" t="s">
        <v>203</v>
      </c>
      <c r="C85" s="11">
        <v>1</v>
      </c>
      <c r="D85" s="80"/>
      <c r="E85"/>
      <c r="F85"/>
      <c r="G85"/>
      <c r="H85"/>
      <c r="I85"/>
      <c r="J85"/>
    </row>
    <row r="86" spans="2:13" s="25" customFormat="1" x14ac:dyDescent="0.25">
      <c r="B86" s="13" t="s">
        <v>204</v>
      </c>
      <c r="C86" s="11">
        <v>1</v>
      </c>
      <c r="D86" s="80"/>
      <c r="E86"/>
      <c r="F86"/>
      <c r="G86"/>
      <c r="H86"/>
      <c r="I86"/>
      <c r="J86"/>
    </row>
    <row r="87" spans="2:13" s="25" customFormat="1" x14ac:dyDescent="0.25">
      <c r="B87" s="13" t="s">
        <v>205</v>
      </c>
      <c r="C87" s="11">
        <v>1</v>
      </c>
      <c r="D87" s="80"/>
      <c r="E87"/>
      <c r="F87"/>
      <c r="G87"/>
      <c r="H87"/>
      <c r="I87"/>
      <c r="J87"/>
    </row>
    <row r="88" spans="2:13" s="25" customFormat="1" x14ac:dyDescent="0.25">
      <c r="B88" s="111" t="s">
        <v>206</v>
      </c>
      <c r="C88" s="11">
        <v>1</v>
      </c>
      <c r="D88" s="169"/>
      <c r="E88"/>
      <c r="F88"/>
      <c r="G88"/>
      <c r="H88"/>
      <c r="I88"/>
      <c r="J88"/>
    </row>
    <row r="89" spans="2:13" s="25" customFormat="1" ht="13.15" customHeight="1" x14ac:dyDescent="0.25">
      <c r="B89" s="186" t="s">
        <v>207</v>
      </c>
      <c r="C89" s="11">
        <v>1</v>
      </c>
      <c r="D89" s="18"/>
      <c r="E89"/>
      <c r="F89"/>
      <c r="G89"/>
      <c r="H89"/>
      <c r="I89"/>
      <c r="J89"/>
      <c r="K89"/>
    </row>
    <row r="90" spans="2:13" s="25" customFormat="1" x14ac:dyDescent="0.25">
      <c r="B90" s="186" t="s">
        <v>208</v>
      </c>
      <c r="C90" s="11">
        <v>1</v>
      </c>
      <c r="D90" s="18"/>
      <c r="E90"/>
      <c r="F90"/>
      <c r="G90"/>
      <c r="H90"/>
      <c r="I90"/>
      <c r="J90"/>
      <c r="K90"/>
    </row>
    <row r="91" spans="2:13" s="25" customFormat="1" x14ac:dyDescent="0.25">
      <c r="B91" s="186" t="s">
        <v>190</v>
      </c>
      <c r="C91" s="11">
        <v>1</v>
      </c>
      <c r="D91" s="18"/>
      <c r="E91"/>
      <c r="F91"/>
      <c r="G91"/>
      <c r="H91"/>
      <c r="I91"/>
      <c r="J91"/>
      <c r="K91"/>
    </row>
    <row r="92" spans="2:13" s="25" customFormat="1" x14ac:dyDescent="0.25">
      <c r="B92" s="13" t="s">
        <v>149</v>
      </c>
      <c r="C92" s="13">
        <v>1</v>
      </c>
      <c r="D92" s="18"/>
      <c r="E92"/>
      <c r="F92"/>
      <c r="G92"/>
      <c r="H92"/>
      <c r="I92"/>
      <c r="J92"/>
      <c r="K92"/>
    </row>
    <row r="93" spans="2:13" x14ac:dyDescent="0.25">
      <c r="J93" s="5"/>
      <c r="K93" s="5"/>
      <c r="L93" s="5"/>
    </row>
    <row r="94" spans="2:13" x14ac:dyDescent="0.25">
      <c r="B94" s="115" t="s">
        <v>148</v>
      </c>
      <c r="C94" s="115"/>
      <c r="D94" s="116"/>
      <c r="E94" s="116"/>
      <c r="F94" s="116"/>
      <c r="G94" s="116"/>
    </row>
    <row r="95" spans="2:13" x14ac:dyDescent="0.25">
      <c r="B95" s="117"/>
      <c r="C95" s="117"/>
      <c r="D95" s="116"/>
      <c r="E95" s="116"/>
      <c r="F95" s="116"/>
      <c r="G95" s="118"/>
    </row>
    <row r="96" spans="2:13" x14ac:dyDescent="0.25">
      <c r="B96" s="117"/>
      <c r="C96" s="117"/>
      <c r="D96" s="116"/>
      <c r="E96" s="116"/>
      <c r="F96" s="116"/>
      <c r="G96" s="118"/>
    </row>
    <row r="97" spans="2:12" x14ac:dyDescent="0.25">
      <c r="B97" s="116"/>
      <c r="C97" s="116"/>
      <c r="D97" s="116"/>
      <c r="E97" s="116"/>
      <c r="F97" s="116"/>
      <c r="G97" s="116"/>
    </row>
    <row r="98" spans="2:12" ht="15.75" thickBot="1" x14ac:dyDescent="0.3">
      <c r="B98" s="119"/>
      <c r="C98" s="116"/>
      <c r="D98" s="119"/>
      <c r="E98" s="120"/>
      <c r="G98" s="119"/>
      <c r="I98" s="119"/>
    </row>
    <row r="99" spans="2:12" x14ac:dyDescent="0.25">
      <c r="B99" s="174" t="s">
        <v>185</v>
      </c>
      <c r="C99" s="118"/>
      <c r="D99" s="173" t="s">
        <v>186</v>
      </c>
      <c r="G99" s="173" t="s">
        <v>187</v>
      </c>
      <c r="I99" s="173" t="s">
        <v>188</v>
      </c>
    </row>
    <row r="100" spans="2:12" x14ac:dyDescent="0.25">
      <c r="J100" s="5"/>
      <c r="K100" s="5"/>
      <c r="L100" s="5"/>
    </row>
  </sheetData>
  <mergeCells count="68">
    <mergeCell ref="B19:I19"/>
    <mergeCell ref="B20:I20"/>
    <mergeCell ref="B15:I15"/>
    <mergeCell ref="B16:I16"/>
    <mergeCell ref="B17:I17"/>
    <mergeCell ref="B14:I14"/>
    <mergeCell ref="B18:I18"/>
    <mergeCell ref="B9:I9"/>
    <mergeCell ref="B10:I10"/>
    <mergeCell ref="B11:I11"/>
    <mergeCell ref="B12:I12"/>
    <mergeCell ref="B13:I13"/>
    <mergeCell ref="B62:I62"/>
    <mergeCell ref="B76:H76"/>
    <mergeCell ref="B70:I70"/>
    <mergeCell ref="B2:C2"/>
    <mergeCell ref="B3:C3"/>
    <mergeCell ref="B4:C4"/>
    <mergeCell ref="B5:C5"/>
    <mergeCell ref="D4:I4"/>
    <mergeCell ref="I63:I64"/>
    <mergeCell ref="H57:H58"/>
    <mergeCell ref="H63:H64"/>
    <mergeCell ref="D63:D64"/>
    <mergeCell ref="E63:E64"/>
    <mergeCell ref="F63:F64"/>
    <mergeCell ref="G63:G64"/>
    <mergeCell ref="D57:D58"/>
    <mergeCell ref="E57:E58"/>
    <mergeCell ref="F57:F58"/>
    <mergeCell ref="G57:G58"/>
    <mergeCell ref="I57:I58"/>
    <mergeCell ref="I37:I38"/>
    <mergeCell ref="G44:G45"/>
    <mergeCell ref="H44:H45"/>
    <mergeCell ref="I44:I45"/>
    <mergeCell ref="D2:I2"/>
    <mergeCell ref="D3:I3"/>
    <mergeCell ref="D5:I5"/>
    <mergeCell ref="D37:D38"/>
    <mergeCell ref="E37:E38"/>
    <mergeCell ref="F37:F38"/>
    <mergeCell ref="G37:G38"/>
    <mergeCell ref="D23:D24"/>
    <mergeCell ref="E23:E24"/>
    <mergeCell ref="F23:F24"/>
    <mergeCell ref="G23:G24"/>
    <mergeCell ref="H23:H24"/>
    <mergeCell ref="I23:I24"/>
    <mergeCell ref="B22:I22"/>
    <mergeCell ref="C7:I7"/>
    <mergeCell ref="B8:I8"/>
    <mergeCell ref="B81:D81"/>
    <mergeCell ref="C23:C24"/>
    <mergeCell ref="C37:C38"/>
    <mergeCell ref="C44:C45"/>
    <mergeCell ref="C57:C58"/>
    <mergeCell ref="C63:C64"/>
    <mergeCell ref="B78:F78"/>
    <mergeCell ref="B79:F79"/>
    <mergeCell ref="D44:D45"/>
    <mergeCell ref="E44:E45"/>
    <mergeCell ref="F44:F45"/>
    <mergeCell ref="B50:I50"/>
    <mergeCell ref="B56:I56"/>
    <mergeCell ref="B43:I43"/>
    <mergeCell ref="B36:I36"/>
    <mergeCell ref="H37:H38"/>
  </mergeCells>
  <pageMargins left="0.25" right="0.25" top="0.75" bottom="0.75" header="0.3" footer="0.3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92"/>
  <sheetViews>
    <sheetView showGridLines="0" topLeftCell="A38" zoomScaleNormal="100" workbookViewId="0">
      <selection activeCell="F72" sqref="F72"/>
    </sheetView>
  </sheetViews>
  <sheetFormatPr defaultRowHeight="15" x14ac:dyDescent="0.25"/>
  <cols>
    <col min="2" max="2" width="42.42578125" customWidth="1"/>
    <col min="3" max="3" width="12.140625" customWidth="1"/>
    <col min="4" max="4" width="11.7109375" customWidth="1"/>
    <col min="5" max="5" width="20.5703125" customWidth="1"/>
    <col min="6" max="8" width="19.140625" customWidth="1"/>
    <col min="9" max="9" width="26" customWidth="1"/>
    <col min="10" max="11" width="23.140625" customWidth="1"/>
    <col min="12" max="12" width="19.140625" customWidth="1"/>
    <col min="13" max="13" width="13.28515625" bestFit="1" customWidth="1"/>
  </cols>
  <sheetData>
    <row r="1" spans="1:13" ht="15.75" thickBot="1" x14ac:dyDescent="0.3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6.5" customHeight="1" thickBot="1" x14ac:dyDescent="0.3">
      <c r="A2" s="122"/>
      <c r="B2" s="258" t="s">
        <v>0</v>
      </c>
      <c r="C2" s="259"/>
      <c r="D2" s="236" t="s">
        <v>182</v>
      </c>
      <c r="E2" s="237"/>
      <c r="F2" s="237"/>
      <c r="G2" s="237"/>
      <c r="H2" s="237"/>
      <c r="I2" s="238"/>
      <c r="M2" s="122"/>
    </row>
    <row r="3" spans="1:13" ht="16.5" thickBot="1" x14ac:dyDescent="0.3">
      <c r="A3" s="122"/>
      <c r="B3" s="258" t="s">
        <v>1</v>
      </c>
      <c r="C3" s="259"/>
      <c r="D3" s="236" t="s">
        <v>174</v>
      </c>
      <c r="E3" s="237"/>
      <c r="F3" s="237"/>
      <c r="G3" s="237"/>
      <c r="H3" s="237"/>
      <c r="I3" s="238"/>
      <c r="M3" s="122"/>
    </row>
    <row r="4" spans="1:13" ht="16.5" thickBot="1" x14ac:dyDescent="0.3">
      <c r="A4" s="122"/>
      <c r="B4" s="258" t="s">
        <v>147</v>
      </c>
      <c r="C4" s="259"/>
      <c r="D4" s="236" t="s">
        <v>197</v>
      </c>
      <c r="E4" s="237"/>
      <c r="F4" s="237"/>
      <c r="G4" s="237"/>
      <c r="H4" s="237"/>
      <c r="I4" s="238"/>
      <c r="M4" s="122"/>
    </row>
    <row r="5" spans="1:13" ht="16.5" thickBot="1" x14ac:dyDescent="0.3">
      <c r="A5" s="122"/>
      <c r="B5" s="275" t="s">
        <v>2</v>
      </c>
      <c r="C5" s="276"/>
      <c r="D5" s="239"/>
      <c r="E5" s="240"/>
      <c r="F5" s="240"/>
      <c r="G5" s="240"/>
      <c r="H5" s="240"/>
      <c r="I5" s="241"/>
      <c r="M5" s="122"/>
    </row>
    <row r="6" spans="1:13" ht="16.5" thickBot="1" x14ac:dyDescent="0.3">
      <c r="A6" s="122"/>
      <c r="B6" s="1"/>
      <c r="C6" s="1"/>
      <c r="D6" s="1"/>
      <c r="E6" s="1"/>
      <c r="F6" s="1"/>
      <c r="G6" s="1"/>
      <c r="H6" s="1"/>
      <c r="I6" s="1"/>
      <c r="L6" s="122"/>
      <c r="M6" s="122"/>
    </row>
    <row r="7" spans="1:13" ht="21" customHeight="1" x14ac:dyDescent="0.3">
      <c r="A7" s="110"/>
      <c r="B7" s="170" t="s">
        <v>145</v>
      </c>
      <c r="C7" s="247" t="s">
        <v>146</v>
      </c>
      <c r="D7" s="247"/>
      <c r="E7" s="247"/>
      <c r="F7" s="247"/>
      <c r="G7" s="247"/>
      <c r="H7" s="247"/>
      <c r="I7" s="248"/>
    </row>
    <row r="8" spans="1:13" ht="16.5" x14ac:dyDescent="0.3">
      <c r="B8" s="249" t="s">
        <v>175</v>
      </c>
      <c r="C8" s="250"/>
      <c r="D8" s="250"/>
      <c r="E8" s="250"/>
      <c r="F8" s="250"/>
      <c r="G8" s="250"/>
      <c r="H8" s="250"/>
      <c r="I8" s="251"/>
    </row>
    <row r="9" spans="1:13" ht="16.5" x14ac:dyDescent="0.3">
      <c r="B9" s="249" t="s">
        <v>176</v>
      </c>
      <c r="C9" s="250"/>
      <c r="D9" s="250"/>
      <c r="E9" s="250"/>
      <c r="F9" s="250"/>
      <c r="G9" s="250"/>
      <c r="H9" s="250"/>
      <c r="I9" s="251"/>
    </row>
    <row r="10" spans="1:13" ht="14.45" customHeight="1" x14ac:dyDescent="0.3">
      <c r="B10" s="249" t="s">
        <v>219</v>
      </c>
      <c r="C10" s="250"/>
      <c r="D10" s="250"/>
      <c r="E10" s="250"/>
      <c r="F10" s="250"/>
      <c r="G10" s="250"/>
      <c r="H10" s="250"/>
      <c r="I10" s="251"/>
    </row>
    <row r="11" spans="1:13" ht="14.45" customHeight="1" x14ac:dyDescent="0.3">
      <c r="B11" s="249" t="s">
        <v>177</v>
      </c>
      <c r="C11" s="250"/>
      <c r="D11" s="250"/>
      <c r="E11" s="250"/>
      <c r="F11" s="250"/>
      <c r="G11" s="250"/>
      <c r="H11" s="250"/>
      <c r="I11" s="251"/>
    </row>
    <row r="12" spans="1:13" ht="14.45" customHeight="1" x14ac:dyDescent="0.3">
      <c r="B12" s="249" t="s">
        <v>218</v>
      </c>
      <c r="C12" s="250"/>
      <c r="D12" s="250"/>
      <c r="E12" s="250"/>
      <c r="F12" s="250"/>
      <c r="G12" s="250"/>
      <c r="H12" s="250"/>
      <c r="I12" s="251"/>
    </row>
    <row r="13" spans="1:13" ht="16.5" x14ac:dyDescent="0.3">
      <c r="B13" s="249" t="s">
        <v>220</v>
      </c>
      <c r="C13" s="250"/>
      <c r="D13" s="250"/>
      <c r="E13" s="250"/>
      <c r="F13" s="250"/>
      <c r="G13" s="250"/>
      <c r="H13" s="250"/>
      <c r="I13" s="251"/>
    </row>
    <row r="14" spans="1:13" ht="14.45" customHeight="1" x14ac:dyDescent="0.3">
      <c r="B14" s="249" t="s">
        <v>222</v>
      </c>
      <c r="C14" s="250"/>
      <c r="D14" s="250"/>
      <c r="E14" s="250"/>
      <c r="F14" s="250"/>
      <c r="G14" s="250"/>
      <c r="H14" s="250"/>
      <c r="I14" s="251"/>
    </row>
    <row r="15" spans="1:13" ht="14.45" customHeight="1" x14ac:dyDescent="0.3">
      <c r="B15" s="249" t="s">
        <v>225</v>
      </c>
      <c r="C15" s="250"/>
      <c r="D15" s="250"/>
      <c r="E15" s="250"/>
      <c r="F15" s="250"/>
      <c r="G15" s="250"/>
      <c r="H15" s="250"/>
      <c r="I15" s="251"/>
    </row>
    <row r="16" spans="1:13" ht="14.45" customHeight="1" x14ac:dyDescent="0.3">
      <c r="B16" s="249" t="s">
        <v>223</v>
      </c>
      <c r="C16" s="250"/>
      <c r="D16" s="250"/>
      <c r="E16" s="250"/>
      <c r="F16" s="250"/>
      <c r="G16" s="250"/>
      <c r="H16" s="250"/>
      <c r="I16" s="251"/>
    </row>
    <row r="17" spans="1:13" ht="14.45" customHeight="1" x14ac:dyDescent="0.3">
      <c r="B17" s="249" t="s">
        <v>224</v>
      </c>
      <c r="C17" s="250"/>
      <c r="D17" s="250"/>
      <c r="E17" s="250"/>
      <c r="F17" s="250"/>
      <c r="G17" s="250"/>
      <c r="H17" s="250"/>
      <c r="I17" s="251"/>
    </row>
    <row r="18" spans="1:13" ht="14.45" customHeight="1" x14ac:dyDescent="0.3">
      <c r="B18" s="249" t="s">
        <v>221</v>
      </c>
      <c r="C18" s="250"/>
      <c r="D18" s="250"/>
      <c r="E18" s="250"/>
      <c r="F18" s="250"/>
      <c r="G18" s="250"/>
      <c r="H18" s="250"/>
      <c r="I18" s="251"/>
    </row>
    <row r="19" spans="1:13" ht="16.149999999999999" customHeight="1" x14ac:dyDescent="0.3">
      <c r="B19" s="249" t="s">
        <v>178</v>
      </c>
      <c r="C19" s="250"/>
      <c r="D19" s="250"/>
      <c r="E19" s="250"/>
      <c r="F19" s="250"/>
      <c r="G19" s="250"/>
      <c r="H19" s="250"/>
      <c r="I19" s="251"/>
    </row>
    <row r="20" spans="1:13" ht="16.5" thickBot="1" x14ac:dyDescent="0.3">
      <c r="A20" s="122"/>
      <c r="B20" s="1"/>
      <c r="C20" s="1"/>
      <c r="D20" s="1"/>
      <c r="E20" s="1"/>
      <c r="F20" s="1"/>
      <c r="G20" s="1"/>
      <c r="H20" s="1"/>
      <c r="I20" s="1"/>
      <c r="L20" s="122"/>
      <c r="M20" s="122"/>
    </row>
    <row r="21" spans="1:13" ht="16.5" thickBot="1" x14ac:dyDescent="0.3">
      <c r="A21" s="122"/>
      <c r="B21" s="233" t="s">
        <v>3</v>
      </c>
      <c r="C21" s="234"/>
      <c r="D21" s="234"/>
      <c r="E21" s="234"/>
      <c r="F21" s="234"/>
      <c r="G21" s="234"/>
      <c r="H21" s="234"/>
      <c r="I21" s="235"/>
      <c r="M21" s="123"/>
    </row>
    <row r="22" spans="1:13" ht="15" customHeight="1" x14ac:dyDescent="0.25">
      <c r="A22" s="122"/>
      <c r="B22" s="65" t="s">
        <v>4</v>
      </c>
      <c r="C22" s="220" t="s">
        <v>153</v>
      </c>
      <c r="D22" s="274" t="s">
        <v>5</v>
      </c>
      <c r="E22" s="228" t="s">
        <v>31</v>
      </c>
      <c r="F22" s="228" t="s">
        <v>137</v>
      </c>
      <c r="G22" s="228" t="s">
        <v>138</v>
      </c>
      <c r="H22" s="228" t="s">
        <v>139</v>
      </c>
      <c r="I22" s="228" t="s">
        <v>150</v>
      </c>
    </row>
    <row r="23" spans="1:13" ht="15" customHeight="1" thickBot="1" x14ac:dyDescent="0.3">
      <c r="A23" s="122"/>
      <c r="B23" s="66" t="s">
        <v>109</v>
      </c>
      <c r="C23" s="221"/>
      <c r="D23" s="261"/>
      <c r="E23" s="229"/>
      <c r="F23" s="229"/>
      <c r="G23" s="229"/>
      <c r="H23" s="229"/>
      <c r="I23" s="229"/>
    </row>
    <row r="24" spans="1:13" x14ac:dyDescent="0.25">
      <c r="A24" s="122"/>
      <c r="B24" s="38" t="s">
        <v>110</v>
      </c>
      <c r="C24" s="130">
        <v>24</v>
      </c>
      <c r="D24" s="3">
        <v>8496</v>
      </c>
      <c r="E24" s="16"/>
      <c r="F24" s="41">
        <f>E24*12</f>
        <v>0</v>
      </c>
      <c r="G24" s="41">
        <f>(F24*$G$70)+F24</f>
        <v>0</v>
      </c>
      <c r="H24" s="41">
        <f>(G24*$H$70)+G24</f>
        <v>0</v>
      </c>
      <c r="I24" s="46">
        <f>F24+G24+H24</f>
        <v>0</v>
      </c>
      <c r="J24" s="124"/>
    </row>
    <row r="25" spans="1:13" x14ac:dyDescent="0.25">
      <c r="A25" s="122"/>
      <c r="B25" s="39" t="s">
        <v>111</v>
      </c>
      <c r="C25" s="131">
        <v>24</v>
      </c>
      <c r="D25" s="6">
        <v>15400</v>
      </c>
      <c r="E25" s="18"/>
      <c r="F25" s="41">
        <f t="shared" ref="F25:F26" si="0">E25*12</f>
        <v>0</v>
      </c>
      <c r="G25" s="41">
        <f t="shared" ref="G25:G26" si="1">(F25*$G$70)+F25</f>
        <v>0</v>
      </c>
      <c r="H25" s="41">
        <f t="shared" ref="H25:H26" si="2">(G25*$H$70)+G25</f>
        <v>0</v>
      </c>
      <c r="I25" s="46">
        <f t="shared" ref="I25:I26" si="3">F25+G25+H25</f>
        <v>0</v>
      </c>
      <c r="J25" s="122"/>
    </row>
    <row r="26" spans="1:13" ht="15.75" thickBot="1" x14ac:dyDescent="0.3">
      <c r="A26" s="122"/>
      <c r="B26" s="40" t="s">
        <v>156</v>
      </c>
      <c r="C26" s="133">
        <v>14</v>
      </c>
      <c r="D26" s="181">
        <v>18928</v>
      </c>
      <c r="E26" s="54"/>
      <c r="F26" s="41">
        <f t="shared" si="0"/>
        <v>0</v>
      </c>
      <c r="G26" s="41">
        <f t="shared" si="1"/>
        <v>0</v>
      </c>
      <c r="H26" s="41">
        <f t="shared" si="2"/>
        <v>0</v>
      </c>
      <c r="I26" s="46">
        <f t="shared" si="3"/>
        <v>0</v>
      </c>
      <c r="J26" s="122"/>
    </row>
    <row r="27" spans="1:13" ht="15.75" thickBot="1" x14ac:dyDescent="0.3">
      <c r="A27" s="122"/>
      <c r="B27" s="67" t="s">
        <v>12</v>
      </c>
      <c r="C27" s="68"/>
      <c r="D27" s="68">
        <f t="shared" ref="D27:F27" si="4">SUM(D24:D26)</f>
        <v>42824</v>
      </c>
      <c r="E27" s="78"/>
      <c r="F27" s="194">
        <f t="shared" si="4"/>
        <v>0</v>
      </c>
      <c r="G27" s="194">
        <f>SUM(G24:G26)</f>
        <v>0</v>
      </c>
      <c r="H27" s="194">
        <f>SUM(H24:H26)</f>
        <v>0</v>
      </c>
      <c r="I27" s="76">
        <f>SUM(I24:I26)</f>
        <v>0</v>
      </c>
    </row>
    <row r="28" spans="1:13" ht="15.75" customHeight="1" thickBot="1" x14ac:dyDescent="0.3">
      <c r="A28" s="122"/>
      <c r="B28" s="122"/>
      <c r="C28" s="122"/>
      <c r="D28" s="122"/>
      <c r="E28" s="122"/>
      <c r="F28" s="122"/>
      <c r="G28" s="122"/>
      <c r="H28" s="122"/>
      <c r="I28" s="122"/>
      <c r="M28" s="122"/>
    </row>
    <row r="29" spans="1:13" ht="16.5" thickBot="1" x14ac:dyDescent="0.3">
      <c r="A29" s="122"/>
      <c r="B29" s="233" t="s">
        <v>3</v>
      </c>
      <c r="C29" s="234"/>
      <c r="D29" s="234"/>
      <c r="E29" s="234"/>
      <c r="F29" s="234"/>
      <c r="G29" s="234"/>
      <c r="H29" s="234"/>
      <c r="I29" s="235"/>
      <c r="M29" s="122"/>
    </row>
    <row r="30" spans="1:13" ht="15.75" customHeight="1" x14ac:dyDescent="0.25">
      <c r="A30" s="122"/>
      <c r="B30" s="65" t="s">
        <v>4</v>
      </c>
      <c r="C30" s="220" t="s">
        <v>153</v>
      </c>
      <c r="D30" s="274" t="s">
        <v>5</v>
      </c>
      <c r="E30" s="228" t="s">
        <v>31</v>
      </c>
      <c r="F30" s="228" t="s">
        <v>137</v>
      </c>
      <c r="G30" s="228" t="s">
        <v>138</v>
      </c>
      <c r="H30" s="228" t="s">
        <v>139</v>
      </c>
      <c r="I30" s="228" t="s">
        <v>150</v>
      </c>
    </row>
    <row r="31" spans="1:13" ht="15.75" thickBot="1" x14ac:dyDescent="0.3">
      <c r="A31" s="122"/>
      <c r="B31" s="66" t="s">
        <v>109</v>
      </c>
      <c r="C31" s="221"/>
      <c r="D31" s="261"/>
      <c r="E31" s="229"/>
      <c r="F31" s="229"/>
      <c r="G31" s="229"/>
      <c r="H31" s="229"/>
      <c r="I31" s="229"/>
    </row>
    <row r="32" spans="1:13" x14ac:dyDescent="0.25">
      <c r="A32" s="122"/>
      <c r="B32" s="44" t="s">
        <v>112</v>
      </c>
      <c r="C32" s="135">
        <v>8</v>
      </c>
      <c r="D32" s="17">
        <v>1175</v>
      </c>
      <c r="E32" s="18"/>
      <c r="F32" s="26">
        <f>E32*12</f>
        <v>0</v>
      </c>
      <c r="G32" s="26">
        <f>(F32*$G$70)+F32</f>
        <v>0</v>
      </c>
      <c r="H32" s="195">
        <f>(G32*$H$70)+G32</f>
        <v>0</v>
      </c>
      <c r="I32" s="56">
        <f>F32+G32+H32</f>
        <v>0</v>
      </c>
    </row>
    <row r="33" spans="1:13" x14ac:dyDescent="0.25">
      <c r="A33" s="122"/>
      <c r="B33" s="44" t="s">
        <v>113</v>
      </c>
      <c r="C33" s="135">
        <v>0</v>
      </c>
      <c r="D33" s="17">
        <v>1522</v>
      </c>
      <c r="E33" s="18"/>
      <c r="F33" s="26">
        <f t="shared" ref="F33:F37" si="5">E33*12</f>
        <v>0</v>
      </c>
      <c r="G33" s="26">
        <f t="shared" ref="G33:G36" si="6">(F33*$G$70)+F33</f>
        <v>0</v>
      </c>
      <c r="H33" s="195">
        <f t="shared" ref="H33:H37" si="7">(G33*$H$70)+G33</f>
        <v>0</v>
      </c>
      <c r="I33" s="56">
        <f t="shared" ref="I33:I37" si="8">F33+G33+H33</f>
        <v>0</v>
      </c>
    </row>
    <row r="34" spans="1:13" x14ac:dyDescent="0.25">
      <c r="A34" s="122"/>
      <c r="B34" s="44" t="s">
        <v>158</v>
      </c>
      <c r="C34" s="135">
        <v>0</v>
      </c>
      <c r="D34" s="17">
        <v>9950</v>
      </c>
      <c r="E34" s="18"/>
      <c r="F34" s="26">
        <f t="shared" si="5"/>
        <v>0</v>
      </c>
      <c r="G34" s="26">
        <f t="shared" si="6"/>
        <v>0</v>
      </c>
      <c r="H34" s="195">
        <f t="shared" si="7"/>
        <v>0</v>
      </c>
      <c r="I34" s="56">
        <f t="shared" si="8"/>
        <v>0</v>
      </c>
    </row>
    <row r="35" spans="1:13" x14ac:dyDescent="0.25">
      <c r="A35" s="122"/>
      <c r="B35" s="44" t="s">
        <v>157</v>
      </c>
      <c r="C35" s="135">
        <v>24</v>
      </c>
      <c r="D35" s="17">
        <v>10420</v>
      </c>
      <c r="E35" s="18"/>
      <c r="F35" s="26">
        <f t="shared" si="5"/>
        <v>0</v>
      </c>
      <c r="G35" s="26">
        <f t="shared" si="6"/>
        <v>0</v>
      </c>
      <c r="H35" s="195">
        <f t="shared" si="7"/>
        <v>0</v>
      </c>
      <c r="I35" s="56">
        <f t="shared" si="8"/>
        <v>0</v>
      </c>
    </row>
    <row r="36" spans="1:13" x14ac:dyDescent="0.25">
      <c r="A36" s="122"/>
      <c r="B36" s="44" t="s">
        <v>114</v>
      </c>
      <c r="C36" s="135">
        <v>4</v>
      </c>
      <c r="D36" s="17">
        <v>3301</v>
      </c>
      <c r="E36" s="18"/>
      <c r="F36" s="26">
        <f t="shared" si="5"/>
        <v>0</v>
      </c>
      <c r="G36" s="26">
        <f t="shared" si="6"/>
        <v>0</v>
      </c>
      <c r="H36" s="195">
        <f t="shared" si="7"/>
        <v>0</v>
      </c>
      <c r="I36" s="56">
        <f t="shared" si="8"/>
        <v>0</v>
      </c>
    </row>
    <row r="37" spans="1:13" ht="15.75" thickBot="1" x14ac:dyDescent="0.3">
      <c r="A37" s="122"/>
      <c r="B37" s="52" t="s">
        <v>115</v>
      </c>
      <c r="C37" s="137">
        <v>0</v>
      </c>
      <c r="D37" s="53">
        <v>97</v>
      </c>
      <c r="E37" s="54"/>
      <c r="F37" s="26">
        <f t="shared" si="5"/>
        <v>0</v>
      </c>
      <c r="G37" s="26">
        <f>(F37*$G$70)+F37</f>
        <v>0</v>
      </c>
      <c r="H37" s="195">
        <f t="shared" si="7"/>
        <v>0</v>
      </c>
      <c r="I37" s="56">
        <f t="shared" si="8"/>
        <v>0</v>
      </c>
    </row>
    <row r="38" spans="1:13" ht="15.75" thickBot="1" x14ac:dyDescent="0.3">
      <c r="A38" s="122"/>
      <c r="B38" s="67" t="s">
        <v>12</v>
      </c>
      <c r="C38" s="68"/>
      <c r="D38" s="68">
        <f>SUM(D32:D37)</f>
        <v>26465</v>
      </c>
      <c r="E38" s="113"/>
      <c r="F38" s="113">
        <f>SUM(F32:F37)</f>
        <v>0</v>
      </c>
      <c r="G38" s="113">
        <f>SUM(G32:G37)</f>
        <v>0</v>
      </c>
      <c r="H38" s="113">
        <f>SUM(H32:H37)</f>
        <v>0</v>
      </c>
      <c r="I38" s="113">
        <f>SUM(I32:I37)</f>
        <v>0</v>
      </c>
    </row>
    <row r="39" spans="1:13" ht="15.75" customHeight="1" thickBot="1" x14ac:dyDescent="0.3">
      <c r="A39" s="122"/>
      <c r="B39" s="122"/>
      <c r="C39" s="122"/>
      <c r="D39" s="122"/>
      <c r="E39" s="122"/>
      <c r="F39" s="122"/>
      <c r="G39" s="122"/>
      <c r="H39" s="122"/>
      <c r="I39" s="122"/>
      <c r="M39" s="122"/>
    </row>
    <row r="40" spans="1:13" s="25" customFormat="1" ht="19.5" thickBot="1" x14ac:dyDescent="0.35">
      <c r="B40" s="230" t="s">
        <v>211</v>
      </c>
      <c r="C40" s="231"/>
      <c r="D40" s="231"/>
      <c r="E40" s="231"/>
      <c r="F40" s="231"/>
      <c r="G40" s="231"/>
      <c r="H40" s="231"/>
      <c r="I40" s="232"/>
    </row>
    <row r="41" spans="1:13" s="25" customFormat="1" ht="25.5" x14ac:dyDescent="0.25">
      <c r="B41" s="19" t="s">
        <v>27</v>
      </c>
      <c r="C41" s="19" t="s">
        <v>28</v>
      </c>
      <c r="D41" s="19" t="s">
        <v>29</v>
      </c>
      <c r="E41" s="19" t="s">
        <v>195</v>
      </c>
      <c r="F41" s="19" t="s">
        <v>192</v>
      </c>
      <c r="G41" s="19" t="s">
        <v>193</v>
      </c>
      <c r="H41" s="19" t="s">
        <v>194</v>
      </c>
      <c r="I41" s="19" t="s">
        <v>150</v>
      </c>
      <c r="J41"/>
      <c r="K41"/>
    </row>
    <row r="42" spans="1:13" s="25" customFormat="1" x14ac:dyDescent="0.25">
      <c r="B42" s="183" t="s">
        <v>189</v>
      </c>
      <c r="C42" s="184">
        <v>0</v>
      </c>
      <c r="D42" s="16"/>
      <c r="E42" s="187">
        <f>C42*D42</f>
        <v>0</v>
      </c>
      <c r="F42" s="98">
        <f>E42*12</f>
        <v>0</v>
      </c>
      <c r="G42" s="41">
        <f>(F42*$G$70)+F42</f>
        <v>0</v>
      </c>
      <c r="H42" s="41">
        <f>(G42*$H$70)+G42</f>
        <v>0</v>
      </c>
      <c r="I42" s="101">
        <f>F42+G42+H42</f>
        <v>0</v>
      </c>
      <c r="J42"/>
      <c r="K42"/>
      <c r="M42" s="36"/>
    </row>
    <row r="43" spans="1:13" s="25" customFormat="1" ht="15.75" thickBot="1" x14ac:dyDescent="0.3">
      <c r="B43" s="13" t="s">
        <v>30</v>
      </c>
      <c r="C43" s="185">
        <v>0</v>
      </c>
      <c r="D43" s="18"/>
      <c r="E43" s="187">
        <f>C43*D43</f>
        <v>0</v>
      </c>
      <c r="F43" s="98">
        <f>E43*12</f>
        <v>0</v>
      </c>
      <c r="G43" s="41">
        <f>(F43*$G$70)+F43</f>
        <v>0</v>
      </c>
      <c r="H43" s="41">
        <f>(G43*$H$70)+G43</f>
        <v>0</v>
      </c>
      <c r="I43" s="101">
        <f>F43+G43+H43</f>
        <v>0</v>
      </c>
      <c r="J43"/>
      <c r="K43"/>
    </row>
    <row r="44" spans="1:13" s="25" customFormat="1" thickBot="1" x14ac:dyDescent="0.25">
      <c r="B44" s="82" t="s">
        <v>191</v>
      </c>
      <c r="C44" s="82"/>
      <c r="D44" s="82"/>
      <c r="E44" s="182">
        <f>SUM(E42:E43)</f>
        <v>0</v>
      </c>
      <c r="F44" s="182">
        <f>SUM(F42:F43)</f>
        <v>0</v>
      </c>
      <c r="G44" s="182">
        <f>SUM(G42:G43)</f>
        <v>0</v>
      </c>
      <c r="H44" s="182">
        <f>SUM(H42:H43)</f>
        <v>0</v>
      </c>
      <c r="I44" s="189">
        <f>SUM(I42:I43)</f>
        <v>0</v>
      </c>
    </row>
    <row r="45" spans="1:13" ht="15.75" customHeight="1" thickBot="1" x14ac:dyDescent="0.3">
      <c r="A45" s="122"/>
      <c r="B45" s="122"/>
      <c r="C45" s="122"/>
      <c r="D45" s="122"/>
      <c r="E45" s="122"/>
      <c r="F45" s="122"/>
      <c r="G45" s="122"/>
      <c r="H45" s="122"/>
      <c r="I45" s="122"/>
      <c r="M45" s="122"/>
    </row>
    <row r="46" spans="1:13" ht="15.75" customHeight="1" thickBot="1" x14ac:dyDescent="0.3">
      <c r="A46" s="122"/>
      <c r="B46" s="265" t="s">
        <v>3</v>
      </c>
      <c r="C46" s="266"/>
      <c r="D46" s="266"/>
      <c r="E46" s="266"/>
      <c r="F46" s="266"/>
      <c r="G46" s="266"/>
      <c r="H46" s="266"/>
      <c r="I46" s="267"/>
      <c r="L46" s="122"/>
    </row>
    <row r="47" spans="1:13" ht="18.600000000000001" customHeight="1" x14ac:dyDescent="0.25">
      <c r="A47" s="122"/>
      <c r="B47" s="72" t="s">
        <v>4</v>
      </c>
      <c r="C47" s="220" t="s">
        <v>153</v>
      </c>
      <c r="D47" s="273" t="s">
        <v>5</v>
      </c>
      <c r="E47" s="228" t="s">
        <v>31</v>
      </c>
      <c r="F47" s="228" t="s">
        <v>137</v>
      </c>
      <c r="G47" s="228" t="s">
        <v>138</v>
      </c>
      <c r="H47" s="228" t="s">
        <v>139</v>
      </c>
      <c r="I47" s="228" t="s">
        <v>150</v>
      </c>
    </row>
    <row r="48" spans="1:13" ht="15.75" thickBot="1" x14ac:dyDescent="0.3">
      <c r="A48" s="122"/>
      <c r="B48" s="73" t="s">
        <v>74</v>
      </c>
      <c r="C48" s="221"/>
      <c r="D48" s="272"/>
      <c r="E48" s="229"/>
      <c r="F48" s="229"/>
      <c r="G48" s="229"/>
      <c r="H48" s="229"/>
      <c r="I48" s="229"/>
    </row>
    <row r="49" spans="1:13" x14ac:dyDescent="0.25">
      <c r="A49" s="122"/>
      <c r="B49" s="64" t="s">
        <v>75</v>
      </c>
      <c r="C49" s="135">
        <v>0</v>
      </c>
      <c r="D49" s="15">
        <v>6800</v>
      </c>
      <c r="E49" s="16"/>
      <c r="F49" s="41">
        <f>E49*12</f>
        <v>0</v>
      </c>
      <c r="G49" s="41">
        <f>(F49*$G$70)+F49</f>
        <v>0</v>
      </c>
      <c r="H49" s="41">
        <f>(G49*$H$70)+G49</f>
        <v>0</v>
      </c>
      <c r="I49" s="46">
        <f>F49+G49+H49</f>
        <v>0</v>
      </c>
    </row>
    <row r="50" spans="1:13" ht="15.75" thickBot="1" x14ac:dyDescent="0.3">
      <c r="A50" s="122"/>
      <c r="B50" s="52" t="s">
        <v>76</v>
      </c>
      <c r="C50" s="135">
        <v>0</v>
      </c>
      <c r="D50" s="53">
        <v>15620</v>
      </c>
      <c r="E50" s="54"/>
      <c r="F50" s="41">
        <f>E50*12</f>
        <v>0</v>
      </c>
      <c r="G50" s="41">
        <f>(F50*$G$70)+F50</f>
        <v>0</v>
      </c>
      <c r="H50" s="41">
        <f>(G50*$H$70)+G50</f>
        <v>0</v>
      </c>
      <c r="I50" s="46">
        <f>F50+G50+H50</f>
        <v>0</v>
      </c>
    </row>
    <row r="51" spans="1:13" s="5" customFormat="1" ht="15.75" thickBot="1" x14ac:dyDescent="0.3">
      <c r="A51" s="125"/>
      <c r="B51" s="171" t="s">
        <v>12</v>
      </c>
      <c r="C51" s="136">
        <f>SUM(C49:C50)</f>
        <v>0</v>
      </c>
      <c r="D51" s="61">
        <f>SUM(D49:D50)</f>
        <v>22420</v>
      </c>
      <c r="E51" s="74"/>
      <c r="F51" s="113">
        <f>SUM(F49:F50)</f>
        <v>0</v>
      </c>
      <c r="G51" s="113">
        <f>SUM(G49:G50)</f>
        <v>0</v>
      </c>
      <c r="H51" s="113">
        <f>SUM(H49:H50)</f>
        <v>0</v>
      </c>
      <c r="I51" s="76">
        <f>SUM(I49:I50)</f>
        <v>0</v>
      </c>
      <c r="J51"/>
      <c r="K51"/>
    </row>
    <row r="52" spans="1:13" ht="15.75" thickBot="1" x14ac:dyDescent="0.3">
      <c r="A52" s="122"/>
      <c r="B52" s="122"/>
      <c r="C52" s="122"/>
      <c r="D52" s="122"/>
      <c r="E52" s="122"/>
      <c r="F52" s="122"/>
      <c r="G52" s="122"/>
      <c r="H52" s="122"/>
      <c r="L52" s="122"/>
    </row>
    <row r="53" spans="1:13" ht="16.5" thickBot="1" x14ac:dyDescent="0.3">
      <c r="A53" s="122"/>
      <c r="B53" s="233" t="s">
        <v>18</v>
      </c>
      <c r="C53" s="234"/>
      <c r="D53" s="234"/>
      <c r="E53" s="234"/>
      <c r="F53" s="234"/>
      <c r="G53" s="234"/>
      <c r="H53" s="234"/>
      <c r="I53" s="235"/>
      <c r="L53" s="122"/>
    </row>
    <row r="54" spans="1:13" ht="15.75" customHeight="1" x14ac:dyDescent="0.25">
      <c r="A54" s="122"/>
      <c r="B54" s="71" t="s">
        <v>4</v>
      </c>
      <c r="C54" s="220" t="s">
        <v>153</v>
      </c>
      <c r="D54" s="271" t="s">
        <v>5</v>
      </c>
      <c r="E54" s="228" t="s">
        <v>31</v>
      </c>
      <c r="F54" s="228" t="s">
        <v>137</v>
      </c>
      <c r="G54" s="228" t="s">
        <v>138</v>
      </c>
      <c r="H54" s="228" t="s">
        <v>139</v>
      </c>
      <c r="I54" s="228" t="s">
        <v>150</v>
      </c>
    </row>
    <row r="55" spans="1:13" ht="15.75" thickBot="1" x14ac:dyDescent="0.3">
      <c r="A55" s="122"/>
      <c r="B55" s="73" t="s">
        <v>74</v>
      </c>
      <c r="C55" s="221"/>
      <c r="D55" s="272"/>
      <c r="E55" s="229"/>
      <c r="F55" s="229"/>
      <c r="G55" s="229"/>
      <c r="H55" s="229"/>
      <c r="I55" s="229"/>
    </row>
    <row r="56" spans="1:13" x14ac:dyDescent="0.25">
      <c r="A56" s="122"/>
      <c r="B56" s="64" t="s">
        <v>77</v>
      </c>
      <c r="C56" s="135">
        <v>0</v>
      </c>
      <c r="D56" s="176">
        <v>3100</v>
      </c>
      <c r="E56" s="16"/>
      <c r="F56" s="41">
        <f>E56*12</f>
        <v>0</v>
      </c>
      <c r="G56" s="41">
        <f>(F56*$G$70)+F56</f>
        <v>0</v>
      </c>
      <c r="H56" s="41">
        <f>(G56*$H$70)+G56</f>
        <v>0</v>
      </c>
      <c r="I56" s="46">
        <f>F56+G56+H56</f>
        <v>0</v>
      </c>
    </row>
    <row r="57" spans="1:13" x14ac:dyDescent="0.25">
      <c r="A57" s="122"/>
      <c r="B57" s="44" t="s">
        <v>78</v>
      </c>
      <c r="C57" s="135">
        <v>0</v>
      </c>
      <c r="D57" s="177">
        <v>1200</v>
      </c>
      <c r="E57" s="18"/>
      <c r="F57" s="41">
        <f t="shared" ref="F57" si="9">E57*12</f>
        <v>0</v>
      </c>
      <c r="G57" s="41">
        <f>(F57*$G$70)+F57</f>
        <v>0</v>
      </c>
      <c r="H57" s="41">
        <f>(G57*$H$70)+G57</f>
        <v>0</v>
      </c>
      <c r="I57" s="46">
        <f t="shared" ref="I57:I58" si="10">F57+G57+H57</f>
        <v>0</v>
      </c>
    </row>
    <row r="58" spans="1:13" ht="15.75" thickBot="1" x14ac:dyDescent="0.3">
      <c r="A58" s="122"/>
      <c r="B58" s="178" t="s">
        <v>79</v>
      </c>
      <c r="C58" s="135">
        <v>0</v>
      </c>
      <c r="D58" s="179">
        <v>1384</v>
      </c>
      <c r="E58" s="180"/>
      <c r="F58" s="41">
        <f>E58*12</f>
        <v>0</v>
      </c>
      <c r="G58" s="41">
        <f>(F58*$G$70)+F58</f>
        <v>0</v>
      </c>
      <c r="H58" s="41">
        <f>(G58*$H$70)+G58</f>
        <v>0</v>
      </c>
      <c r="I58" s="46">
        <f t="shared" si="10"/>
        <v>0</v>
      </c>
    </row>
    <row r="59" spans="1:13" ht="15.75" thickBot="1" x14ac:dyDescent="0.3">
      <c r="A59" s="122"/>
      <c r="B59" s="82" t="s">
        <v>12</v>
      </c>
      <c r="C59" s="61">
        <f>SUM(C56:C58)</f>
        <v>0</v>
      </c>
      <c r="D59" s="61">
        <f>SUM(D56:D58)</f>
        <v>5684</v>
      </c>
      <c r="E59" s="74"/>
      <c r="F59" s="76">
        <f>SUM(F56:F58)</f>
        <v>0</v>
      </c>
      <c r="G59" s="113">
        <f>SUM(G56:G58)</f>
        <v>0</v>
      </c>
      <c r="H59" s="113">
        <f>SUM(H56:H58)</f>
        <v>0</v>
      </c>
      <c r="I59" s="76">
        <f>SUM(I56:I58)</f>
        <v>0</v>
      </c>
    </row>
    <row r="60" spans="1:13" ht="15.75" thickBot="1" x14ac:dyDescent="0.3">
      <c r="A60" s="122"/>
      <c r="B60" s="122"/>
      <c r="C60" s="122"/>
      <c r="D60" s="122"/>
      <c r="E60" s="122"/>
      <c r="F60" s="122"/>
      <c r="G60" s="122"/>
      <c r="H60" s="122"/>
      <c r="I60" s="122"/>
      <c r="M60" s="124"/>
    </row>
    <row r="61" spans="1:13" s="25" customFormat="1" ht="19.5" thickBot="1" x14ac:dyDescent="0.35">
      <c r="B61" s="230" t="s">
        <v>212</v>
      </c>
      <c r="C61" s="231"/>
      <c r="D61" s="231"/>
      <c r="E61" s="231"/>
      <c r="F61" s="231"/>
      <c r="G61" s="231"/>
      <c r="H61" s="231"/>
      <c r="I61" s="232"/>
    </row>
    <row r="62" spans="1:13" s="25" customFormat="1" ht="25.5" x14ac:dyDescent="0.25">
      <c r="B62" s="19" t="s">
        <v>27</v>
      </c>
      <c r="C62" s="19" t="s">
        <v>28</v>
      </c>
      <c r="D62" s="19" t="s">
        <v>29</v>
      </c>
      <c r="E62" s="19" t="s">
        <v>195</v>
      </c>
      <c r="F62" s="19" t="s">
        <v>192</v>
      </c>
      <c r="G62" s="19" t="s">
        <v>193</v>
      </c>
      <c r="H62" s="19" t="s">
        <v>194</v>
      </c>
      <c r="I62" s="19" t="s">
        <v>150</v>
      </c>
      <c r="J62"/>
      <c r="K62"/>
    </row>
    <row r="63" spans="1:13" s="25" customFormat="1" x14ac:dyDescent="0.25">
      <c r="B63" s="183" t="s">
        <v>189</v>
      </c>
      <c r="C63" s="10">
        <v>81</v>
      </c>
      <c r="D63" s="16"/>
      <c r="E63" s="187">
        <f>C63*D63</f>
        <v>0</v>
      </c>
      <c r="F63" s="98">
        <f>E63*12</f>
        <v>0</v>
      </c>
      <c r="G63" s="41">
        <f>(F63*$G$70)+F63</f>
        <v>0</v>
      </c>
      <c r="H63" s="41">
        <f>(G63*$H$70)+G63</f>
        <v>0</v>
      </c>
      <c r="I63" s="101">
        <f>F63+G63+H63</f>
        <v>0</v>
      </c>
      <c r="J63"/>
      <c r="K63"/>
      <c r="M63" s="36"/>
    </row>
    <row r="64" spans="1:13" s="25" customFormat="1" ht="15.75" thickBot="1" x14ac:dyDescent="0.3">
      <c r="B64" s="13" t="s">
        <v>30</v>
      </c>
      <c r="C64" s="11">
        <v>13</v>
      </c>
      <c r="D64" s="18"/>
      <c r="E64" s="187">
        <f>C64*D64</f>
        <v>0</v>
      </c>
      <c r="F64" s="98">
        <f>E64*12</f>
        <v>0</v>
      </c>
      <c r="G64" s="41">
        <f>(F64*$G$70)+F64</f>
        <v>0</v>
      </c>
      <c r="H64" s="41">
        <f>(G64*$H$70)+G64</f>
        <v>0</v>
      </c>
      <c r="I64" s="101">
        <f>F64+G64+H64</f>
        <v>0</v>
      </c>
      <c r="J64"/>
      <c r="K64"/>
    </row>
    <row r="65" spans="1:13" s="25" customFormat="1" thickBot="1" x14ac:dyDescent="0.25">
      <c r="B65" s="82" t="s">
        <v>191</v>
      </c>
      <c r="C65" s="82"/>
      <c r="D65" s="82"/>
      <c r="E65" s="182">
        <f>SUM(E63:E64)</f>
        <v>0</v>
      </c>
      <c r="F65" s="182">
        <f>SUM(F63:F64)</f>
        <v>0</v>
      </c>
      <c r="G65" s="182">
        <f>SUM(G63:G64)</f>
        <v>0</v>
      </c>
      <c r="H65" s="182">
        <f>SUM(H63:H64)</f>
        <v>0</v>
      </c>
      <c r="I65" s="189">
        <f>SUM(I63:I64)</f>
        <v>0</v>
      </c>
    </row>
    <row r="66" spans="1:13" ht="15.75" thickBot="1" x14ac:dyDescent="0.3">
      <c r="A66" s="122"/>
      <c r="B66" s="122"/>
      <c r="C66" s="122"/>
      <c r="D66" s="122"/>
      <c r="E66" s="122"/>
      <c r="F66" s="122"/>
      <c r="G66" s="122"/>
      <c r="H66" s="122"/>
      <c r="I66" s="122"/>
      <c r="M66" s="124"/>
    </row>
    <row r="67" spans="1:13" ht="16.5" thickBot="1" x14ac:dyDescent="0.3">
      <c r="A67" s="122"/>
      <c r="B67" s="255" t="s">
        <v>140</v>
      </c>
      <c r="C67" s="256"/>
      <c r="D67" s="256"/>
      <c r="E67" s="256"/>
      <c r="F67" s="256"/>
      <c r="G67" s="256"/>
      <c r="H67" s="257"/>
      <c r="I67" s="109">
        <f>I27+I38+I44+I51+I59+I65</f>
        <v>0</v>
      </c>
      <c r="L67" s="122"/>
    </row>
    <row r="68" spans="1:13" ht="15.75" thickBot="1" x14ac:dyDescent="0.3">
      <c r="A68" s="122"/>
      <c r="B68" s="122"/>
      <c r="C68" s="122"/>
      <c r="D68" s="122"/>
      <c r="E68" s="122"/>
      <c r="F68" s="122"/>
      <c r="G68" s="122"/>
      <c r="H68" s="122"/>
      <c r="I68" s="126"/>
      <c r="M68" s="122"/>
    </row>
    <row r="69" spans="1:13" ht="15.75" x14ac:dyDescent="0.25">
      <c r="A69" s="122"/>
      <c r="B69" s="222" t="s">
        <v>23</v>
      </c>
      <c r="C69" s="223"/>
      <c r="D69" s="223"/>
      <c r="E69" s="223"/>
      <c r="F69" s="224"/>
      <c r="G69" s="83" t="s">
        <v>24</v>
      </c>
      <c r="H69" s="84" t="s">
        <v>25</v>
      </c>
      <c r="I69" s="122"/>
      <c r="M69" s="122"/>
    </row>
    <row r="70" spans="1:13" ht="15.75" thickBot="1" x14ac:dyDescent="0.3">
      <c r="A70" s="122"/>
      <c r="B70" s="268" t="s">
        <v>26</v>
      </c>
      <c r="C70" s="269"/>
      <c r="D70" s="269"/>
      <c r="E70" s="269"/>
      <c r="F70" s="270"/>
      <c r="G70" s="127"/>
      <c r="H70" s="128"/>
      <c r="I70" s="122"/>
      <c r="M70" s="122"/>
    </row>
    <row r="71" spans="1:13" ht="15.75" thickBot="1" x14ac:dyDescent="0.3">
      <c r="A71" s="122"/>
      <c r="B71" s="122"/>
      <c r="C71" s="122"/>
      <c r="D71" s="122"/>
      <c r="E71" s="122"/>
      <c r="F71" s="122"/>
      <c r="G71" s="122"/>
      <c r="H71" s="122"/>
      <c r="I71" s="122"/>
      <c r="M71" s="122"/>
    </row>
    <row r="72" spans="1:13" s="25" customFormat="1" ht="19.5" thickBot="1" x14ac:dyDescent="0.35">
      <c r="B72" s="217" t="s">
        <v>202</v>
      </c>
      <c r="C72" s="218"/>
      <c r="D72" s="219"/>
      <c r="E72"/>
      <c r="F72"/>
      <c r="G72"/>
      <c r="H72"/>
    </row>
    <row r="73" spans="1:13" s="25" customFormat="1" ht="25.5" x14ac:dyDescent="0.25">
      <c r="B73" s="19" t="s">
        <v>27</v>
      </c>
      <c r="C73" s="20" t="s">
        <v>28</v>
      </c>
      <c r="D73" s="20" t="s">
        <v>29</v>
      </c>
      <c r="E73"/>
      <c r="F73"/>
      <c r="G73"/>
      <c r="H73"/>
      <c r="I73"/>
      <c r="J73"/>
      <c r="K73"/>
    </row>
    <row r="74" spans="1:13" s="25" customFormat="1" x14ac:dyDescent="0.25">
      <c r="B74" s="13" t="s">
        <v>209</v>
      </c>
      <c r="C74" s="11">
        <v>1</v>
      </c>
      <c r="D74" s="18"/>
      <c r="E74"/>
      <c r="F74"/>
      <c r="G74"/>
      <c r="H74"/>
      <c r="I74"/>
      <c r="J74"/>
      <c r="K74"/>
      <c r="M74" s="36"/>
    </row>
    <row r="75" spans="1:13" s="25" customFormat="1" x14ac:dyDescent="0.25">
      <c r="B75" s="13" t="s">
        <v>210</v>
      </c>
      <c r="C75" s="11">
        <v>1</v>
      </c>
      <c r="D75" s="18"/>
      <c r="E75"/>
      <c r="F75"/>
      <c r="G75"/>
      <c r="H75"/>
      <c r="I75"/>
      <c r="J75"/>
      <c r="K75"/>
      <c r="M75" s="36"/>
    </row>
    <row r="76" spans="1:13" s="25" customFormat="1" x14ac:dyDescent="0.25">
      <c r="B76" s="13" t="s">
        <v>203</v>
      </c>
      <c r="C76" s="11">
        <v>1</v>
      </c>
      <c r="D76" s="80"/>
      <c r="E76"/>
      <c r="F76"/>
      <c r="G76"/>
      <c r="H76"/>
      <c r="I76"/>
      <c r="J76"/>
    </row>
    <row r="77" spans="1:13" s="25" customFormat="1" x14ac:dyDescent="0.25">
      <c r="B77" s="13" t="s">
        <v>204</v>
      </c>
      <c r="C77" s="11">
        <v>1</v>
      </c>
      <c r="D77" s="80"/>
      <c r="E77"/>
      <c r="F77"/>
      <c r="G77"/>
      <c r="H77"/>
      <c r="I77"/>
      <c r="J77"/>
    </row>
    <row r="78" spans="1:13" s="25" customFormat="1" x14ac:dyDescent="0.25">
      <c r="B78" s="13" t="s">
        <v>205</v>
      </c>
      <c r="C78" s="11">
        <v>1</v>
      </c>
      <c r="D78" s="80"/>
      <c r="E78"/>
      <c r="F78"/>
      <c r="G78"/>
      <c r="H78"/>
      <c r="I78"/>
      <c r="J78"/>
    </row>
    <row r="79" spans="1:13" s="25" customFormat="1" x14ac:dyDescent="0.25">
      <c r="B79" s="111" t="s">
        <v>206</v>
      </c>
      <c r="C79" s="11">
        <v>1</v>
      </c>
      <c r="D79" s="169"/>
      <c r="E79"/>
      <c r="F79"/>
      <c r="G79"/>
      <c r="H79"/>
      <c r="I79"/>
      <c r="J79"/>
    </row>
    <row r="80" spans="1:13" s="25" customFormat="1" x14ac:dyDescent="0.25">
      <c r="B80" s="186" t="s">
        <v>207</v>
      </c>
      <c r="C80" s="11">
        <v>1</v>
      </c>
      <c r="D80" s="18"/>
      <c r="E80"/>
      <c r="F80"/>
      <c r="G80"/>
      <c r="H80"/>
      <c r="I80"/>
      <c r="J80"/>
      <c r="K80"/>
    </row>
    <row r="81" spans="1:13" s="25" customFormat="1" x14ac:dyDescent="0.25">
      <c r="B81" s="186" t="s">
        <v>208</v>
      </c>
      <c r="C81" s="11">
        <v>2</v>
      </c>
      <c r="D81" s="18"/>
      <c r="E81"/>
      <c r="F81"/>
      <c r="G81"/>
      <c r="H81"/>
      <c r="I81"/>
      <c r="J81"/>
      <c r="K81"/>
    </row>
    <row r="82" spans="1:13" s="25" customFormat="1" x14ac:dyDescent="0.25">
      <c r="B82" s="186" t="s">
        <v>190</v>
      </c>
      <c r="C82" s="11">
        <v>1</v>
      </c>
      <c r="D82" s="18"/>
      <c r="E82"/>
      <c r="F82"/>
      <c r="G82"/>
      <c r="H82"/>
      <c r="I82"/>
      <c r="J82"/>
      <c r="K82"/>
    </row>
    <row r="83" spans="1:13" s="25" customFormat="1" x14ac:dyDescent="0.25">
      <c r="B83" s="13" t="s">
        <v>149</v>
      </c>
      <c r="C83" s="13">
        <v>1</v>
      </c>
      <c r="D83" s="18"/>
      <c r="E83"/>
      <c r="F83"/>
      <c r="G83"/>
      <c r="H83"/>
      <c r="I83"/>
      <c r="J83"/>
      <c r="K83"/>
    </row>
    <row r="84" spans="1:13" x14ac:dyDescent="0.25">
      <c r="A84" s="122"/>
      <c r="B84" s="175"/>
      <c r="C84" s="175"/>
      <c r="D84" s="175"/>
      <c r="E84" s="175"/>
      <c r="F84" s="175"/>
      <c r="G84" s="175"/>
      <c r="H84" s="175"/>
      <c r="I84" s="122"/>
      <c r="M84" s="122"/>
    </row>
    <row r="85" spans="1:13" x14ac:dyDescent="0.25">
      <c r="A85" s="122"/>
      <c r="B85" s="122"/>
      <c r="C85" s="122"/>
      <c r="D85" s="122"/>
      <c r="E85" s="122"/>
      <c r="F85" s="122"/>
      <c r="G85" s="122"/>
      <c r="H85" s="122"/>
      <c r="I85" s="122"/>
      <c r="M85" s="122"/>
    </row>
    <row r="86" spans="1:13" x14ac:dyDescent="0.25">
      <c r="B86" s="115" t="s">
        <v>148</v>
      </c>
      <c r="C86" s="115"/>
      <c r="D86" s="116"/>
      <c r="E86" s="116"/>
      <c r="F86" s="116"/>
      <c r="G86" s="116"/>
    </row>
    <row r="87" spans="1:13" x14ac:dyDescent="0.25">
      <c r="B87" s="117"/>
      <c r="C87" s="117"/>
      <c r="D87" s="116"/>
      <c r="E87" s="116"/>
      <c r="F87" s="116"/>
      <c r="G87" s="118"/>
    </row>
    <row r="88" spans="1:13" x14ac:dyDescent="0.25">
      <c r="B88" s="116"/>
      <c r="C88" s="116"/>
      <c r="D88" s="116"/>
      <c r="E88" s="116"/>
      <c r="F88" s="116"/>
      <c r="G88" s="116"/>
    </row>
    <row r="89" spans="1:13" ht="15.75" thickBot="1" x14ac:dyDescent="0.3">
      <c r="B89" s="119"/>
      <c r="C89" s="116"/>
      <c r="D89" s="119"/>
      <c r="E89" s="120"/>
      <c r="G89" s="119"/>
      <c r="I89" s="119"/>
    </row>
    <row r="90" spans="1:13" x14ac:dyDescent="0.25">
      <c r="B90" s="174" t="s">
        <v>185</v>
      </c>
      <c r="C90" s="118"/>
      <c r="D90" s="173" t="s">
        <v>186</v>
      </c>
      <c r="G90" s="173" t="s">
        <v>187</v>
      </c>
      <c r="I90" s="173" t="s">
        <v>188</v>
      </c>
    </row>
    <row r="91" spans="1:13" x14ac:dyDescent="0.25">
      <c r="A91" s="122"/>
      <c r="B91" s="122"/>
      <c r="C91" s="122"/>
      <c r="D91" s="122"/>
      <c r="E91" s="122"/>
      <c r="F91" s="122"/>
      <c r="G91" s="122"/>
      <c r="H91" s="122"/>
      <c r="I91" s="122"/>
      <c r="M91" s="122"/>
    </row>
    <row r="92" spans="1:13" x14ac:dyDescent="0.25">
      <c r="A92" s="122"/>
      <c r="B92" s="122"/>
      <c r="C92" s="122"/>
      <c r="D92" s="122"/>
      <c r="E92" s="122"/>
      <c r="F92" s="122"/>
      <c r="G92" s="122"/>
      <c r="H92" s="122"/>
      <c r="I92" s="122"/>
      <c r="M92" s="122"/>
    </row>
  </sheetData>
  <mergeCells count="59">
    <mergeCell ref="B17:I17"/>
    <mergeCell ref="B18:I18"/>
    <mergeCell ref="B19:I19"/>
    <mergeCell ref="B12:I12"/>
    <mergeCell ref="B13:I13"/>
    <mergeCell ref="B14:I14"/>
    <mergeCell ref="B15:I15"/>
    <mergeCell ref="B16:I16"/>
    <mergeCell ref="C7:I7"/>
    <mergeCell ref="B8:I8"/>
    <mergeCell ref="B9:I9"/>
    <mergeCell ref="B10:I10"/>
    <mergeCell ref="B11:I11"/>
    <mergeCell ref="B21:I21"/>
    <mergeCell ref="B29:I29"/>
    <mergeCell ref="D22:D23"/>
    <mergeCell ref="E22:E23"/>
    <mergeCell ref="F22:F23"/>
    <mergeCell ref="G22:G23"/>
    <mergeCell ref="H22:H23"/>
    <mergeCell ref="I22:I23"/>
    <mergeCell ref="H30:H31"/>
    <mergeCell ref="C22:C23"/>
    <mergeCell ref="C30:C31"/>
    <mergeCell ref="D2:I2"/>
    <mergeCell ref="D3:I3"/>
    <mergeCell ref="D5:I5"/>
    <mergeCell ref="I30:I31"/>
    <mergeCell ref="D30:D31"/>
    <mergeCell ref="E30:E31"/>
    <mergeCell ref="F30:F31"/>
    <mergeCell ref="G30:G31"/>
    <mergeCell ref="D4:I4"/>
    <mergeCell ref="B4:C4"/>
    <mergeCell ref="B3:C3"/>
    <mergeCell ref="B2:C2"/>
    <mergeCell ref="B5:C5"/>
    <mergeCell ref="B40:I40"/>
    <mergeCell ref="H47:H48"/>
    <mergeCell ref="G47:G48"/>
    <mergeCell ref="D54:D55"/>
    <mergeCell ref="D47:D48"/>
    <mergeCell ref="E47:E48"/>
    <mergeCell ref="E54:E55"/>
    <mergeCell ref="F54:F55"/>
    <mergeCell ref="G54:G55"/>
    <mergeCell ref="H54:H55"/>
    <mergeCell ref="F47:F48"/>
    <mergeCell ref="C54:C55"/>
    <mergeCell ref="C47:C48"/>
    <mergeCell ref="B72:D72"/>
    <mergeCell ref="I47:I48"/>
    <mergeCell ref="B53:I53"/>
    <mergeCell ref="B46:I46"/>
    <mergeCell ref="I54:I55"/>
    <mergeCell ref="B70:F70"/>
    <mergeCell ref="B69:F69"/>
    <mergeCell ref="B67:H67"/>
    <mergeCell ref="B61:I61"/>
  </mergeCells>
  <pageMargins left="0.7" right="0.7" top="0.75" bottom="0.75" header="0.3" footer="0.3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88"/>
  <sheetViews>
    <sheetView showGridLines="0" topLeftCell="A67" zoomScaleNormal="100" workbookViewId="0">
      <selection activeCell="F103" sqref="F103"/>
    </sheetView>
  </sheetViews>
  <sheetFormatPr defaultRowHeight="15" x14ac:dyDescent="0.25"/>
  <cols>
    <col min="2" max="2" width="50.140625" customWidth="1"/>
    <col min="3" max="3" width="13.85546875" customWidth="1"/>
    <col min="4" max="4" width="11.7109375" customWidth="1"/>
    <col min="5" max="5" width="20.42578125" customWidth="1"/>
    <col min="6" max="10" width="20.7109375" customWidth="1"/>
    <col min="11" max="11" width="21.7109375" customWidth="1"/>
    <col min="12" max="12" width="25.7109375" customWidth="1"/>
    <col min="13" max="13" width="19" customWidth="1"/>
  </cols>
  <sheetData>
    <row r="1" spans="1:12" ht="15.75" thickBot="1" x14ac:dyDescent="0.3"/>
    <row r="2" spans="1:12" ht="16.5" customHeight="1" x14ac:dyDescent="0.25">
      <c r="B2" s="288" t="s">
        <v>0</v>
      </c>
      <c r="C2" s="289"/>
      <c r="D2" s="280" t="s">
        <v>182</v>
      </c>
      <c r="E2" s="280"/>
      <c r="F2" s="280"/>
      <c r="G2" s="280"/>
      <c r="H2" s="280"/>
      <c r="I2" s="281"/>
      <c r="J2" s="5"/>
      <c r="K2" s="5"/>
      <c r="L2" s="5"/>
    </row>
    <row r="3" spans="1:12" ht="15.75" x14ac:dyDescent="0.25">
      <c r="B3" s="290" t="s">
        <v>1</v>
      </c>
      <c r="C3" s="291"/>
      <c r="D3" s="282" t="s">
        <v>174</v>
      </c>
      <c r="E3" s="282"/>
      <c r="F3" s="282"/>
      <c r="G3" s="282"/>
      <c r="H3" s="282"/>
      <c r="I3" s="283"/>
    </row>
    <row r="4" spans="1:12" ht="15.6" customHeight="1" x14ac:dyDescent="0.25">
      <c r="B4" s="290" t="s">
        <v>173</v>
      </c>
      <c r="C4" s="291"/>
      <c r="D4" s="282" t="s">
        <v>179</v>
      </c>
      <c r="E4" s="282"/>
      <c r="F4" s="282"/>
      <c r="G4" s="282"/>
      <c r="H4" s="282"/>
      <c r="I4" s="283"/>
    </row>
    <row r="5" spans="1:12" ht="22.5" customHeight="1" thickBot="1" x14ac:dyDescent="0.3">
      <c r="B5" s="292" t="s">
        <v>2</v>
      </c>
      <c r="C5" s="293"/>
      <c r="D5" s="286"/>
      <c r="E5" s="286"/>
      <c r="F5" s="286"/>
      <c r="G5" s="286"/>
      <c r="H5" s="286"/>
      <c r="I5" s="287"/>
      <c r="J5" s="5"/>
      <c r="K5" s="5"/>
      <c r="L5" s="5"/>
    </row>
    <row r="6" spans="1:12" ht="16.5" thickBot="1" x14ac:dyDescent="0.3">
      <c r="B6" s="1"/>
      <c r="C6" s="1"/>
      <c r="D6" s="1"/>
      <c r="E6" s="1"/>
      <c r="F6" s="1"/>
      <c r="G6" s="1"/>
      <c r="H6" s="1"/>
      <c r="I6" s="1"/>
      <c r="J6" s="5"/>
      <c r="K6" s="5"/>
      <c r="L6" s="5"/>
    </row>
    <row r="7" spans="1:12" ht="21" customHeight="1" x14ac:dyDescent="0.3">
      <c r="A7" s="110"/>
      <c r="B7" s="170" t="s">
        <v>145</v>
      </c>
      <c r="C7" s="247" t="s">
        <v>146</v>
      </c>
      <c r="D7" s="247"/>
      <c r="E7" s="247"/>
      <c r="F7" s="247"/>
      <c r="G7" s="247"/>
      <c r="H7" s="247"/>
      <c r="I7" s="248"/>
    </row>
    <row r="8" spans="1:12" ht="16.5" x14ac:dyDescent="0.3">
      <c r="B8" s="249" t="s">
        <v>175</v>
      </c>
      <c r="C8" s="250"/>
      <c r="D8" s="250"/>
      <c r="E8" s="250"/>
      <c r="F8" s="250"/>
      <c r="G8" s="250"/>
      <c r="H8" s="250"/>
      <c r="I8" s="251"/>
    </row>
    <row r="9" spans="1:12" ht="16.5" x14ac:dyDescent="0.3">
      <c r="B9" s="249" t="s">
        <v>176</v>
      </c>
      <c r="C9" s="250"/>
      <c r="D9" s="250"/>
      <c r="E9" s="250"/>
      <c r="F9" s="250"/>
      <c r="G9" s="250"/>
      <c r="H9" s="250"/>
      <c r="I9" s="251"/>
    </row>
    <row r="10" spans="1:12" ht="14.45" customHeight="1" x14ac:dyDescent="0.3">
      <c r="B10" s="249" t="s">
        <v>219</v>
      </c>
      <c r="C10" s="250"/>
      <c r="D10" s="250"/>
      <c r="E10" s="250"/>
      <c r="F10" s="250"/>
      <c r="G10" s="250"/>
      <c r="H10" s="250"/>
      <c r="I10" s="251"/>
    </row>
    <row r="11" spans="1:12" ht="14.45" customHeight="1" x14ac:dyDescent="0.3">
      <c r="B11" s="249" t="s">
        <v>177</v>
      </c>
      <c r="C11" s="250"/>
      <c r="D11" s="250"/>
      <c r="E11" s="250"/>
      <c r="F11" s="250"/>
      <c r="G11" s="250"/>
      <c r="H11" s="250"/>
      <c r="I11" s="251"/>
    </row>
    <row r="12" spans="1:12" ht="14.45" customHeight="1" x14ac:dyDescent="0.3">
      <c r="B12" s="249" t="s">
        <v>218</v>
      </c>
      <c r="C12" s="250"/>
      <c r="D12" s="250"/>
      <c r="E12" s="250"/>
      <c r="F12" s="250"/>
      <c r="G12" s="250"/>
      <c r="H12" s="250"/>
      <c r="I12" s="251"/>
    </row>
    <row r="13" spans="1:12" ht="16.5" x14ac:dyDescent="0.3">
      <c r="B13" s="249" t="s">
        <v>220</v>
      </c>
      <c r="C13" s="250"/>
      <c r="D13" s="250"/>
      <c r="E13" s="250"/>
      <c r="F13" s="250"/>
      <c r="G13" s="250"/>
      <c r="H13" s="250"/>
      <c r="I13" s="251"/>
    </row>
    <row r="14" spans="1:12" ht="14.45" customHeight="1" x14ac:dyDescent="0.3">
      <c r="B14" s="249" t="s">
        <v>222</v>
      </c>
      <c r="C14" s="250"/>
      <c r="D14" s="250"/>
      <c r="E14" s="250"/>
      <c r="F14" s="250"/>
      <c r="G14" s="250"/>
      <c r="H14" s="250"/>
      <c r="I14" s="251"/>
    </row>
    <row r="15" spans="1:12" ht="14.45" customHeight="1" x14ac:dyDescent="0.3">
      <c r="B15" s="249" t="s">
        <v>225</v>
      </c>
      <c r="C15" s="250"/>
      <c r="D15" s="250"/>
      <c r="E15" s="250"/>
      <c r="F15" s="250"/>
      <c r="G15" s="250"/>
      <c r="H15" s="250"/>
      <c r="I15" s="251"/>
    </row>
    <row r="16" spans="1:12" ht="14.45" customHeight="1" x14ac:dyDescent="0.3">
      <c r="B16" s="249" t="s">
        <v>223</v>
      </c>
      <c r="C16" s="250"/>
      <c r="D16" s="250"/>
      <c r="E16" s="250"/>
      <c r="F16" s="250"/>
      <c r="G16" s="250"/>
      <c r="H16" s="250"/>
      <c r="I16" s="251"/>
    </row>
    <row r="17" spans="2:12" ht="14.45" customHeight="1" x14ac:dyDescent="0.3">
      <c r="B17" s="249" t="s">
        <v>224</v>
      </c>
      <c r="C17" s="250"/>
      <c r="D17" s="250"/>
      <c r="E17" s="250"/>
      <c r="F17" s="250"/>
      <c r="G17" s="250"/>
      <c r="H17" s="250"/>
      <c r="I17" s="251"/>
    </row>
    <row r="18" spans="2:12" ht="14.45" customHeight="1" x14ac:dyDescent="0.3">
      <c r="B18" s="249" t="s">
        <v>221</v>
      </c>
      <c r="C18" s="250"/>
      <c r="D18" s="250"/>
      <c r="E18" s="250"/>
      <c r="F18" s="250"/>
      <c r="G18" s="250"/>
      <c r="H18" s="250"/>
      <c r="I18" s="251"/>
    </row>
    <row r="19" spans="2:12" ht="16.149999999999999" customHeight="1" x14ac:dyDescent="0.3">
      <c r="B19" s="249" t="s">
        <v>178</v>
      </c>
      <c r="C19" s="250"/>
      <c r="D19" s="250"/>
      <c r="E19" s="250"/>
      <c r="F19" s="250"/>
      <c r="G19" s="250"/>
      <c r="H19" s="250"/>
      <c r="I19" s="251"/>
    </row>
    <row r="20" spans="2:12" ht="16.5" thickBot="1" x14ac:dyDescent="0.3">
      <c r="B20" s="1"/>
      <c r="C20" s="1"/>
      <c r="D20" s="1"/>
      <c r="E20" s="1"/>
      <c r="F20" s="1"/>
      <c r="G20" s="1"/>
      <c r="H20" s="1"/>
      <c r="I20" s="1"/>
      <c r="J20" s="5"/>
      <c r="K20" s="5"/>
      <c r="L20" s="5"/>
    </row>
    <row r="21" spans="2:12" ht="15.75" customHeight="1" thickBot="1" x14ac:dyDescent="0.3">
      <c r="B21" s="233" t="s">
        <v>3</v>
      </c>
      <c r="C21" s="234"/>
      <c r="D21" s="234"/>
      <c r="E21" s="234"/>
      <c r="F21" s="234"/>
      <c r="G21" s="234"/>
      <c r="H21" s="234"/>
      <c r="I21" s="235"/>
      <c r="J21" s="5"/>
      <c r="K21" s="5"/>
      <c r="L21" s="5"/>
    </row>
    <row r="22" spans="2:12" ht="15.75" customHeight="1" x14ac:dyDescent="0.25">
      <c r="B22" s="65" t="s">
        <v>4</v>
      </c>
      <c r="C22" s="220" t="s">
        <v>153</v>
      </c>
      <c r="D22" s="274" t="s">
        <v>5</v>
      </c>
      <c r="E22" s="284" t="s">
        <v>31</v>
      </c>
      <c r="F22" s="228" t="s">
        <v>137</v>
      </c>
      <c r="G22" s="228" t="s">
        <v>138</v>
      </c>
      <c r="H22" s="228" t="s">
        <v>139</v>
      </c>
      <c r="I22" s="228" t="s">
        <v>150</v>
      </c>
      <c r="J22" s="5"/>
      <c r="K22" s="5"/>
      <c r="L22" s="5"/>
    </row>
    <row r="23" spans="2:12" ht="15.75" thickBot="1" x14ac:dyDescent="0.3">
      <c r="B23" s="66" t="s">
        <v>32</v>
      </c>
      <c r="C23" s="221"/>
      <c r="D23" s="261"/>
      <c r="E23" s="285"/>
      <c r="F23" s="229"/>
      <c r="G23" s="229"/>
      <c r="H23" s="229"/>
      <c r="I23" s="229"/>
      <c r="J23" s="5"/>
      <c r="K23" s="5"/>
      <c r="L23" s="5"/>
    </row>
    <row r="24" spans="2:12" s="5" customFormat="1" ht="12.75" x14ac:dyDescent="0.2">
      <c r="B24" s="108" t="s">
        <v>33</v>
      </c>
      <c r="C24" s="140">
        <v>80</v>
      </c>
      <c r="D24" s="141">
        <v>27000</v>
      </c>
      <c r="E24" s="142"/>
      <c r="F24" s="197">
        <f>E24*12</f>
        <v>0</v>
      </c>
      <c r="G24" s="41">
        <f>(F24*$G$67)+F24</f>
        <v>0</v>
      </c>
      <c r="H24" s="143">
        <f>(G24*$H$67)+G24</f>
        <v>0</v>
      </c>
      <c r="I24" s="144">
        <f>F24+G24+H24</f>
        <v>0</v>
      </c>
    </row>
    <row r="25" spans="2:12" s="5" customFormat="1" ht="12.75" x14ac:dyDescent="0.2">
      <c r="B25" s="44" t="s">
        <v>160</v>
      </c>
      <c r="C25" s="135">
        <v>8</v>
      </c>
      <c r="D25" s="17">
        <v>1735</v>
      </c>
      <c r="E25" s="4"/>
      <c r="F25" s="198">
        <f t="shared" ref="F25:F27" si="0">E25*12</f>
        <v>0</v>
      </c>
      <c r="G25" s="26">
        <f t="shared" ref="G25:G27" si="1">(F25*$G$67)+F25</f>
        <v>0</v>
      </c>
      <c r="H25" s="26">
        <f>(G25*$H$67)+G25</f>
        <v>0</v>
      </c>
      <c r="I25" s="56">
        <f>F25+G25+H25</f>
        <v>0</v>
      </c>
    </row>
    <row r="26" spans="2:12" s="5" customFormat="1" ht="12.75" x14ac:dyDescent="0.2">
      <c r="B26" s="52" t="s">
        <v>34</v>
      </c>
      <c r="C26" s="137">
        <v>40</v>
      </c>
      <c r="D26" s="53">
        <v>3284</v>
      </c>
      <c r="E26" s="4"/>
      <c r="F26" s="198">
        <f t="shared" si="0"/>
        <v>0</v>
      </c>
      <c r="G26" s="26">
        <f>(F26*$G$67)+F26</f>
        <v>0</v>
      </c>
      <c r="H26" s="26">
        <f>(G26*$H$67)+G26</f>
        <v>0</v>
      </c>
      <c r="I26" s="56">
        <f t="shared" ref="I26:I27" si="2">F26+G26+H26</f>
        <v>0</v>
      </c>
    </row>
    <row r="27" spans="2:12" s="5" customFormat="1" ht="12.75" x14ac:dyDescent="0.2">
      <c r="B27" s="44" t="s">
        <v>161</v>
      </c>
      <c r="C27" s="139">
        <v>12</v>
      </c>
      <c r="D27" s="17">
        <v>1050</v>
      </c>
      <c r="E27" s="4"/>
      <c r="F27" s="198">
        <f t="shared" si="0"/>
        <v>0</v>
      </c>
      <c r="G27" s="26">
        <f t="shared" si="1"/>
        <v>0</v>
      </c>
      <c r="H27" s="26">
        <f t="shared" ref="H27:H28" si="3">(G27*$H$67)+G27</f>
        <v>0</v>
      </c>
      <c r="I27" s="56">
        <f t="shared" si="2"/>
        <v>0</v>
      </c>
    </row>
    <row r="28" spans="2:12" s="5" customFormat="1" ht="13.5" thickBot="1" x14ac:dyDescent="0.25">
      <c r="B28" s="44" t="s">
        <v>162</v>
      </c>
      <c r="C28" s="139">
        <v>4</v>
      </c>
      <c r="D28" s="17">
        <v>250</v>
      </c>
      <c r="E28" s="4"/>
      <c r="F28" s="199">
        <f>E28*12</f>
        <v>0</v>
      </c>
      <c r="G28" s="63">
        <f>(F28*$G$67)+F28</f>
        <v>0</v>
      </c>
      <c r="H28" s="26">
        <f t="shared" si="3"/>
        <v>0</v>
      </c>
      <c r="I28" s="56">
        <f>F28+G28+H28</f>
        <v>0</v>
      </c>
    </row>
    <row r="29" spans="2:12" ht="15.75" thickBot="1" x14ac:dyDescent="0.3">
      <c r="B29" s="67" t="s">
        <v>12</v>
      </c>
      <c r="C29" s="68">
        <f>SUM(C24:C28)</f>
        <v>144</v>
      </c>
      <c r="D29" s="68">
        <f>SUM(D24:D28)</f>
        <v>33319</v>
      </c>
      <c r="E29" s="74"/>
      <c r="F29" s="196">
        <f>SUM(F24:F28)</f>
        <v>0</v>
      </c>
      <c r="G29" s="74">
        <f>SUM(G24:G28)</f>
        <v>0</v>
      </c>
      <c r="H29" s="74">
        <f>SUM(H24:H28)</f>
        <v>0</v>
      </c>
      <c r="I29" s="74">
        <f>SUM(I24:I28)</f>
        <v>0</v>
      </c>
    </row>
    <row r="30" spans="2:12" ht="15.75" customHeight="1" thickBot="1" x14ac:dyDescent="0.3">
      <c r="J30" s="5"/>
      <c r="K30" s="5"/>
      <c r="L30" s="5"/>
    </row>
    <row r="31" spans="2:12" ht="15.75" customHeight="1" thickBot="1" x14ac:dyDescent="0.3">
      <c r="B31" s="233" t="s">
        <v>18</v>
      </c>
      <c r="C31" s="234"/>
      <c r="D31" s="234"/>
      <c r="E31" s="234"/>
      <c r="F31" s="234"/>
      <c r="G31" s="234"/>
      <c r="H31" s="234"/>
      <c r="I31" s="235"/>
      <c r="J31" s="5"/>
      <c r="K31" s="5"/>
      <c r="L31" s="5"/>
    </row>
    <row r="32" spans="2:12" ht="15" customHeight="1" x14ac:dyDescent="0.25">
      <c r="B32" s="72" t="s">
        <v>4</v>
      </c>
      <c r="C32" s="220" t="s">
        <v>153</v>
      </c>
      <c r="D32" s="274" t="s">
        <v>5</v>
      </c>
      <c r="E32" s="284" t="s">
        <v>31</v>
      </c>
      <c r="F32" s="228" t="s">
        <v>137</v>
      </c>
      <c r="G32" s="228" t="s">
        <v>138</v>
      </c>
      <c r="H32" s="228" t="s">
        <v>139</v>
      </c>
      <c r="I32" s="228" t="s">
        <v>150</v>
      </c>
      <c r="J32" s="5"/>
      <c r="K32" s="5"/>
      <c r="L32" s="5"/>
    </row>
    <row r="33" spans="2:13" ht="15.75" thickBot="1" x14ac:dyDescent="0.3">
      <c r="B33" s="73" t="s">
        <v>32</v>
      </c>
      <c r="C33" s="221"/>
      <c r="D33" s="261"/>
      <c r="E33" s="285"/>
      <c r="F33" s="229"/>
      <c r="G33" s="229"/>
      <c r="H33" s="229"/>
      <c r="I33" s="229"/>
      <c r="J33" s="5"/>
      <c r="K33" s="5"/>
      <c r="L33" s="5"/>
    </row>
    <row r="34" spans="2:13" s="5" customFormat="1" ht="12.75" x14ac:dyDescent="0.2">
      <c r="B34" s="64" t="s">
        <v>35</v>
      </c>
      <c r="C34" s="134">
        <v>20</v>
      </c>
      <c r="D34" s="15">
        <v>4760</v>
      </c>
      <c r="E34" s="4"/>
      <c r="F34" s="41">
        <f>E34*12</f>
        <v>0</v>
      </c>
      <c r="G34" s="41">
        <f>(F34*$G$67)+F34</f>
        <v>0</v>
      </c>
      <c r="H34" s="41">
        <f>(G34*$H$67)+G34</f>
        <v>0</v>
      </c>
      <c r="I34" s="46">
        <f>F34+G34+H34</f>
        <v>0</v>
      </c>
    </row>
    <row r="35" spans="2:13" s="5" customFormat="1" ht="12.75" x14ac:dyDescent="0.2">
      <c r="B35" s="44" t="s">
        <v>159</v>
      </c>
      <c r="C35" s="135">
        <v>6</v>
      </c>
      <c r="D35" s="17">
        <v>146</v>
      </c>
      <c r="E35" s="4"/>
      <c r="F35" s="41">
        <f>E35*12</f>
        <v>0</v>
      </c>
      <c r="G35" s="41">
        <f>(F35*$G$67)+F35</f>
        <v>0</v>
      </c>
      <c r="H35" s="41">
        <f>(G35*$H$67)+G35</f>
        <v>0</v>
      </c>
      <c r="I35" s="46">
        <f>F35+G35+H35</f>
        <v>0</v>
      </c>
    </row>
    <row r="36" spans="2:13" s="5" customFormat="1" ht="12.75" x14ac:dyDescent="0.2">
      <c r="B36" s="44" t="s">
        <v>36</v>
      </c>
      <c r="C36" s="135">
        <v>6</v>
      </c>
      <c r="D36" s="17">
        <v>1194</v>
      </c>
      <c r="E36" s="4"/>
      <c r="F36" s="41">
        <f t="shared" ref="F36:F41" si="4">E36*12</f>
        <v>0</v>
      </c>
      <c r="G36" s="41">
        <f t="shared" ref="G36:G40" si="5">(F36*$G$67)+F36</f>
        <v>0</v>
      </c>
      <c r="H36" s="41">
        <f t="shared" ref="H36:H40" si="6">(G36*$H$67)+G36</f>
        <v>0</v>
      </c>
      <c r="I36" s="46">
        <f t="shared" ref="I36:I41" si="7">F36+G36+H36</f>
        <v>0</v>
      </c>
    </row>
    <row r="37" spans="2:13" s="5" customFormat="1" ht="12.75" x14ac:dyDescent="0.2">
      <c r="B37" s="44" t="s">
        <v>37</v>
      </c>
      <c r="C37" s="135">
        <v>18</v>
      </c>
      <c r="D37" s="17">
        <v>3063</v>
      </c>
      <c r="E37" s="4"/>
      <c r="F37" s="41">
        <f t="shared" si="4"/>
        <v>0</v>
      </c>
      <c r="G37" s="41">
        <f>(F37*$G$67)+F37</f>
        <v>0</v>
      </c>
      <c r="H37" s="41">
        <f>(G37*$H$67)+G37</f>
        <v>0</v>
      </c>
      <c r="I37" s="46">
        <f t="shared" si="7"/>
        <v>0</v>
      </c>
    </row>
    <row r="38" spans="2:13" s="5" customFormat="1" ht="12.75" x14ac:dyDescent="0.2">
      <c r="B38" s="44" t="s">
        <v>38</v>
      </c>
      <c r="C38" s="135">
        <v>10</v>
      </c>
      <c r="D38" s="17">
        <v>1390</v>
      </c>
      <c r="E38" s="4"/>
      <c r="F38" s="41">
        <f t="shared" si="4"/>
        <v>0</v>
      </c>
      <c r="G38" s="41">
        <f t="shared" si="5"/>
        <v>0</v>
      </c>
      <c r="H38" s="41">
        <f t="shared" si="6"/>
        <v>0</v>
      </c>
      <c r="I38" s="46">
        <f t="shared" si="7"/>
        <v>0</v>
      </c>
    </row>
    <row r="39" spans="2:13" s="5" customFormat="1" ht="12.75" x14ac:dyDescent="0.2">
      <c r="B39" s="44" t="s">
        <v>39</v>
      </c>
      <c r="C39" s="135">
        <v>10</v>
      </c>
      <c r="D39" s="17">
        <v>3130</v>
      </c>
      <c r="E39" s="4"/>
      <c r="F39" s="41">
        <f t="shared" si="4"/>
        <v>0</v>
      </c>
      <c r="G39" s="41">
        <f t="shared" si="5"/>
        <v>0</v>
      </c>
      <c r="H39" s="41">
        <f t="shared" si="6"/>
        <v>0</v>
      </c>
      <c r="I39" s="46">
        <f t="shared" si="7"/>
        <v>0</v>
      </c>
    </row>
    <row r="40" spans="2:13" s="5" customFormat="1" ht="12.75" x14ac:dyDescent="0.2">
      <c r="B40" s="44" t="s">
        <v>40</v>
      </c>
      <c r="C40" s="135">
        <v>9</v>
      </c>
      <c r="D40" s="17">
        <v>1922</v>
      </c>
      <c r="E40" s="4"/>
      <c r="F40" s="41">
        <f t="shared" si="4"/>
        <v>0</v>
      </c>
      <c r="G40" s="41">
        <f t="shared" si="5"/>
        <v>0</v>
      </c>
      <c r="H40" s="41">
        <f t="shared" si="6"/>
        <v>0</v>
      </c>
      <c r="I40" s="46">
        <f t="shared" si="7"/>
        <v>0</v>
      </c>
    </row>
    <row r="41" spans="2:13" s="5" customFormat="1" ht="13.5" thickBot="1" x14ac:dyDescent="0.25">
      <c r="B41" s="52" t="s">
        <v>41</v>
      </c>
      <c r="C41" s="137">
        <v>10</v>
      </c>
      <c r="D41" s="53">
        <v>259</v>
      </c>
      <c r="E41" s="85"/>
      <c r="F41" s="41">
        <f t="shared" si="4"/>
        <v>0</v>
      </c>
      <c r="G41" s="41">
        <f>(F41*$G$67)+F41</f>
        <v>0</v>
      </c>
      <c r="H41" s="41">
        <f>(G41*$H$67)+G41</f>
        <v>0</v>
      </c>
      <c r="I41" s="46">
        <f t="shared" si="7"/>
        <v>0</v>
      </c>
    </row>
    <row r="42" spans="2:13" ht="15.75" thickBot="1" x14ac:dyDescent="0.3">
      <c r="B42" s="67" t="s">
        <v>12</v>
      </c>
      <c r="C42" s="68">
        <f>SUM(C34:C41)</f>
        <v>89</v>
      </c>
      <c r="D42" s="68">
        <f t="shared" ref="D42" si="8">SUM(D34:D41)</f>
        <v>15864</v>
      </c>
      <c r="E42" s="112"/>
      <c r="F42" s="74">
        <f>SUM(F34:F41)</f>
        <v>0</v>
      </c>
      <c r="G42" s="74">
        <f>SUM(G34:G41)</f>
        <v>0</v>
      </c>
      <c r="H42" s="74">
        <f>SUM(H34:H41)</f>
        <v>0</v>
      </c>
      <c r="I42" s="76">
        <f>SUM(I34:I41)</f>
        <v>0</v>
      </c>
    </row>
    <row r="43" spans="2:13" s="5" customFormat="1" ht="13.5" thickBot="1" x14ac:dyDescent="0.25"/>
    <row r="44" spans="2:13" s="25" customFormat="1" ht="19.5" thickBot="1" x14ac:dyDescent="0.35">
      <c r="B44" s="230" t="s">
        <v>213</v>
      </c>
      <c r="C44" s="231"/>
      <c r="D44" s="231"/>
      <c r="E44" s="231"/>
      <c r="F44" s="231"/>
      <c r="G44" s="231"/>
      <c r="H44" s="231"/>
      <c r="I44" s="232"/>
    </row>
    <row r="45" spans="2:13" s="25" customFormat="1" ht="25.5" x14ac:dyDescent="0.25">
      <c r="B45" s="19" t="s">
        <v>27</v>
      </c>
      <c r="C45" s="19" t="s">
        <v>28</v>
      </c>
      <c r="D45" s="19" t="s">
        <v>29</v>
      </c>
      <c r="E45" s="19" t="s">
        <v>195</v>
      </c>
      <c r="F45" s="19" t="s">
        <v>192</v>
      </c>
      <c r="G45" s="19" t="s">
        <v>193</v>
      </c>
      <c r="H45" s="19" t="s">
        <v>194</v>
      </c>
      <c r="I45" s="19" t="s">
        <v>150</v>
      </c>
      <c r="J45"/>
      <c r="K45"/>
    </row>
    <row r="46" spans="2:13" s="25" customFormat="1" x14ac:dyDescent="0.25">
      <c r="B46" s="183" t="s">
        <v>189</v>
      </c>
      <c r="C46" s="10">
        <v>63</v>
      </c>
      <c r="D46" s="16"/>
      <c r="E46" s="187">
        <f>C46*D46</f>
        <v>0</v>
      </c>
      <c r="F46" s="98">
        <f>E46*12</f>
        <v>0</v>
      </c>
      <c r="G46" s="41">
        <f>(F46*$G$67)+F46</f>
        <v>0</v>
      </c>
      <c r="H46" s="41">
        <f>(G46*$H$67)+G46</f>
        <v>0</v>
      </c>
      <c r="I46" s="101">
        <f>F46+G46+H46</f>
        <v>0</v>
      </c>
      <c r="J46"/>
      <c r="K46"/>
      <c r="M46" s="36"/>
    </row>
    <row r="47" spans="2:13" s="25" customFormat="1" ht="15.75" thickBot="1" x14ac:dyDescent="0.3">
      <c r="B47" s="13" t="s">
        <v>30</v>
      </c>
      <c r="C47" s="11">
        <v>27</v>
      </c>
      <c r="D47" s="18"/>
      <c r="E47" s="188">
        <f>C47*D47</f>
        <v>0</v>
      </c>
      <c r="F47" s="98">
        <f>E47*12</f>
        <v>0</v>
      </c>
      <c r="G47" s="41">
        <f>(F47*$G$67)+F47</f>
        <v>0</v>
      </c>
      <c r="H47" s="41">
        <f>(G47*$H$67)+G47</f>
        <v>0</v>
      </c>
      <c r="I47" s="101">
        <f>F47+G47+H47</f>
        <v>0</v>
      </c>
      <c r="J47"/>
      <c r="K47"/>
    </row>
    <row r="48" spans="2:13" s="25" customFormat="1" thickBot="1" x14ac:dyDescent="0.25">
      <c r="B48" s="82" t="s">
        <v>191</v>
      </c>
      <c r="C48" s="82"/>
      <c r="D48" s="82"/>
      <c r="E48" s="182">
        <f>SUM(E46:E47)</f>
        <v>0</v>
      </c>
      <c r="F48" s="182">
        <f>SUM(F46:F47)</f>
        <v>0</v>
      </c>
      <c r="G48" s="182">
        <f>SUM(G46:G47)</f>
        <v>0</v>
      </c>
      <c r="H48" s="182">
        <f>SUM(H46:H47)</f>
        <v>0</v>
      </c>
      <c r="I48" s="189">
        <f>SUM(I46:I47)</f>
        <v>0</v>
      </c>
    </row>
    <row r="49" spans="2:13" s="5" customFormat="1" ht="13.5" thickBot="1" x14ac:dyDescent="0.25"/>
    <row r="50" spans="2:13" s="5" customFormat="1" ht="16.5" thickBot="1" x14ac:dyDescent="0.25">
      <c r="B50" s="233" t="s">
        <v>18</v>
      </c>
      <c r="C50" s="234"/>
      <c r="D50" s="234"/>
      <c r="E50" s="234"/>
      <c r="F50" s="234"/>
      <c r="G50" s="234"/>
      <c r="H50" s="234"/>
      <c r="I50" s="235"/>
    </row>
    <row r="51" spans="2:13" s="5" customFormat="1" ht="12.75" customHeight="1" x14ac:dyDescent="0.2">
      <c r="B51" s="86" t="s">
        <v>4</v>
      </c>
      <c r="C51" s="220" t="s">
        <v>153</v>
      </c>
      <c r="D51" s="274" t="s">
        <v>5</v>
      </c>
      <c r="E51" s="284" t="s">
        <v>66</v>
      </c>
      <c r="F51" s="228" t="s">
        <v>137</v>
      </c>
      <c r="G51" s="228" t="s">
        <v>138</v>
      </c>
      <c r="H51" s="228" t="s">
        <v>139</v>
      </c>
      <c r="I51" s="228" t="s">
        <v>150</v>
      </c>
    </row>
    <row r="52" spans="2:13" s="5" customFormat="1" ht="13.5" thickBot="1" x14ac:dyDescent="0.25">
      <c r="B52" s="14" t="s">
        <v>67</v>
      </c>
      <c r="C52" s="221"/>
      <c r="D52" s="261"/>
      <c r="E52" s="285"/>
      <c r="F52" s="229"/>
      <c r="G52" s="229"/>
      <c r="H52" s="229"/>
      <c r="I52" s="229"/>
    </row>
    <row r="53" spans="2:13" x14ac:dyDescent="0.25">
      <c r="B53" s="39" t="s">
        <v>68</v>
      </c>
      <c r="C53" s="131">
        <v>0</v>
      </c>
      <c r="D53" s="6">
        <v>2787</v>
      </c>
      <c r="E53" s="18"/>
      <c r="F53" s="26">
        <f>E53*12</f>
        <v>0</v>
      </c>
      <c r="G53" s="26">
        <f>(F53*$G$67)+F53</f>
        <v>0</v>
      </c>
      <c r="H53" s="26">
        <f>(G53*$H$67)+G53</f>
        <v>0</v>
      </c>
      <c r="I53" s="58">
        <f>F53+G53+H53</f>
        <v>0</v>
      </c>
      <c r="J53" s="5"/>
      <c r="K53" s="5"/>
      <c r="L53" s="5"/>
    </row>
    <row r="54" spans="2:13" x14ac:dyDescent="0.25">
      <c r="B54" s="39" t="s">
        <v>69</v>
      </c>
      <c r="C54" s="131">
        <v>0</v>
      </c>
      <c r="D54" s="6">
        <v>1948</v>
      </c>
      <c r="E54" s="18"/>
      <c r="F54" s="26">
        <f t="shared" ref="F54" si="9">E54*12</f>
        <v>0</v>
      </c>
      <c r="G54" s="26">
        <f t="shared" ref="G54" si="10">(F54*$G$67)+F54</f>
        <v>0</v>
      </c>
      <c r="H54" s="26">
        <f t="shared" ref="H54" si="11">(G54*$H$67)+G54</f>
        <v>0</v>
      </c>
      <c r="I54" s="58">
        <f t="shared" ref="I54" si="12">F54+G54+H54</f>
        <v>0</v>
      </c>
      <c r="J54" s="5"/>
      <c r="K54" s="5"/>
      <c r="L54" s="5"/>
    </row>
    <row r="55" spans="2:13" ht="15.75" thickBot="1" x14ac:dyDescent="0.3">
      <c r="B55" s="39" t="s">
        <v>70</v>
      </c>
      <c r="C55" s="131">
        <v>0</v>
      </c>
      <c r="D55" s="6">
        <v>3163</v>
      </c>
      <c r="E55" s="18"/>
      <c r="F55" s="26">
        <f>E55*12</f>
        <v>0</v>
      </c>
      <c r="G55" s="26">
        <f>(F55*$G$67)+F55</f>
        <v>0</v>
      </c>
      <c r="H55" s="26">
        <f>(G55*$H$67)+G55</f>
        <v>0</v>
      </c>
      <c r="I55" s="58">
        <f>F55+G55+H55</f>
        <v>0</v>
      </c>
      <c r="J55" s="5"/>
      <c r="K55" s="5"/>
      <c r="L55" s="5"/>
    </row>
    <row r="56" spans="2:13" s="5" customFormat="1" ht="15.75" thickBot="1" x14ac:dyDescent="0.3">
      <c r="B56" s="7" t="s">
        <v>12</v>
      </c>
      <c r="C56" s="129">
        <f t="shared" ref="C56:I56" si="13">SUM(C53:C55)</f>
        <v>0</v>
      </c>
      <c r="D56" s="61">
        <f t="shared" si="13"/>
        <v>7898</v>
      </c>
      <c r="E56" s="74">
        <f t="shared" si="13"/>
        <v>0</v>
      </c>
      <c r="F56" s="74">
        <f>SUM(F53:F55)</f>
        <v>0</v>
      </c>
      <c r="G56" s="74">
        <f>SUM(G53:G55)</f>
        <v>0</v>
      </c>
      <c r="H56" s="74">
        <f t="shared" si="13"/>
        <v>0</v>
      </c>
      <c r="I56" s="74">
        <f t="shared" si="13"/>
        <v>0</v>
      </c>
      <c r="J56"/>
      <c r="K56"/>
      <c r="L56"/>
    </row>
    <row r="57" spans="2:13" s="5" customFormat="1" ht="15.75" thickBot="1" x14ac:dyDescent="0.3">
      <c r="J57"/>
      <c r="K57"/>
      <c r="L57"/>
    </row>
    <row r="58" spans="2:13" s="25" customFormat="1" ht="19.5" thickBot="1" x14ac:dyDescent="0.35">
      <c r="B58" s="230" t="s">
        <v>214</v>
      </c>
      <c r="C58" s="231"/>
      <c r="D58" s="231"/>
      <c r="E58" s="231"/>
      <c r="F58" s="231"/>
      <c r="G58" s="231"/>
      <c r="H58" s="231"/>
      <c r="I58" s="232"/>
    </row>
    <row r="59" spans="2:13" s="25" customFormat="1" ht="25.5" x14ac:dyDescent="0.25">
      <c r="B59" s="19" t="s">
        <v>27</v>
      </c>
      <c r="C59" s="19" t="s">
        <v>28</v>
      </c>
      <c r="D59" s="19" t="s">
        <v>29</v>
      </c>
      <c r="E59" s="19" t="s">
        <v>195</v>
      </c>
      <c r="F59" s="19" t="s">
        <v>192</v>
      </c>
      <c r="G59" s="19" t="s">
        <v>193</v>
      </c>
      <c r="H59" s="19" t="s">
        <v>194</v>
      </c>
      <c r="I59" s="19" t="s">
        <v>150</v>
      </c>
      <c r="J59"/>
      <c r="K59"/>
    </row>
    <row r="60" spans="2:13" s="25" customFormat="1" x14ac:dyDescent="0.25">
      <c r="B60" s="183" t="s">
        <v>189</v>
      </c>
      <c r="C60" s="10">
        <v>63</v>
      </c>
      <c r="D60" s="16"/>
      <c r="E60" s="187">
        <f>C60*D60</f>
        <v>0</v>
      </c>
      <c r="F60" s="98">
        <f>E60*12</f>
        <v>0</v>
      </c>
      <c r="G60" s="41">
        <f>(F60*$G$67)+F60</f>
        <v>0</v>
      </c>
      <c r="H60" s="41">
        <f>(G60*$H$67)+G60</f>
        <v>0</v>
      </c>
      <c r="I60" s="101">
        <f>F60+G60+H60</f>
        <v>0</v>
      </c>
      <c r="J60"/>
      <c r="K60"/>
      <c r="M60" s="36"/>
    </row>
    <row r="61" spans="2:13" s="25" customFormat="1" ht="15.75" thickBot="1" x14ac:dyDescent="0.3">
      <c r="B61" s="13" t="s">
        <v>30</v>
      </c>
      <c r="C61" s="11">
        <v>27</v>
      </c>
      <c r="D61" s="18"/>
      <c r="E61" s="188">
        <f>C61*D61</f>
        <v>0</v>
      </c>
      <c r="F61" s="98">
        <f>E61*12</f>
        <v>0</v>
      </c>
      <c r="G61" s="41">
        <f>(F61*$G$67)+F61</f>
        <v>0</v>
      </c>
      <c r="H61" s="41">
        <f>(G61*$H$67)+G61</f>
        <v>0</v>
      </c>
      <c r="I61" s="101">
        <f>F61+G61+H61</f>
        <v>0</v>
      </c>
      <c r="J61"/>
      <c r="K61"/>
    </row>
    <row r="62" spans="2:13" s="25" customFormat="1" thickBot="1" x14ac:dyDescent="0.25">
      <c r="B62" s="82" t="s">
        <v>191</v>
      </c>
      <c r="C62" s="82"/>
      <c r="D62" s="82"/>
      <c r="E62" s="182">
        <f>SUM(E60:E61)</f>
        <v>0</v>
      </c>
      <c r="F62" s="182">
        <f>SUM(F60:F61)</f>
        <v>0</v>
      </c>
      <c r="G62" s="182">
        <f>SUM(G60:G61)</f>
        <v>0</v>
      </c>
      <c r="H62" s="182">
        <f>SUM(H60:H61)</f>
        <v>0</v>
      </c>
      <c r="I62" s="189">
        <f>SUM(I60:I61)</f>
        <v>0</v>
      </c>
    </row>
    <row r="63" spans="2:13" s="5" customFormat="1" ht="15.75" thickBot="1" x14ac:dyDescent="0.3">
      <c r="J63"/>
      <c r="K63"/>
      <c r="L63"/>
    </row>
    <row r="64" spans="2:13" s="5" customFormat="1" ht="15.75" customHeight="1" thickBot="1" x14ac:dyDescent="0.3">
      <c r="B64" s="277" t="s">
        <v>141</v>
      </c>
      <c r="C64" s="278"/>
      <c r="D64" s="278"/>
      <c r="E64" s="278"/>
      <c r="F64" s="278"/>
      <c r="G64" s="278"/>
      <c r="H64" s="279"/>
      <c r="I64" s="109">
        <f>I29+I42+I56+I62+I48</f>
        <v>0</v>
      </c>
      <c r="J64"/>
      <c r="K64"/>
      <c r="L64"/>
    </row>
    <row r="65" spans="2:13" s="5" customFormat="1" ht="15.75" thickBot="1" x14ac:dyDescent="0.3">
      <c r="J65"/>
      <c r="K65"/>
      <c r="L65"/>
    </row>
    <row r="66" spans="2:13" s="5" customFormat="1" ht="15.75" x14ac:dyDescent="0.25">
      <c r="B66" s="47" t="s">
        <v>23</v>
      </c>
      <c r="C66" s="48"/>
      <c r="D66" s="48"/>
      <c r="E66" s="48"/>
      <c r="F66" s="49"/>
      <c r="G66" s="50" t="s">
        <v>24</v>
      </c>
      <c r="H66" s="51" t="s">
        <v>25</v>
      </c>
      <c r="I66"/>
      <c r="J66"/>
      <c r="K66"/>
      <c r="L66"/>
    </row>
    <row r="67" spans="2:13" s="5" customFormat="1" ht="15.75" thickBot="1" x14ac:dyDescent="0.3">
      <c r="B67" s="79" t="s">
        <v>26</v>
      </c>
      <c r="C67" s="81"/>
      <c r="D67" s="87"/>
      <c r="E67" s="87"/>
      <c r="F67" s="88"/>
      <c r="G67" s="69"/>
      <c r="H67" s="70"/>
      <c r="I67" s="35"/>
      <c r="J67" s="35"/>
      <c r="K67" s="35"/>
      <c r="L67"/>
    </row>
    <row r="68" spans="2:13" s="5" customFormat="1" ht="15.75" thickBot="1" x14ac:dyDescent="0.3">
      <c r="B68"/>
      <c r="C68"/>
      <c r="D68"/>
      <c r="E68"/>
      <c r="F68"/>
      <c r="G68"/>
      <c r="H68"/>
      <c r="I68"/>
      <c r="J68"/>
      <c r="K68"/>
      <c r="L68"/>
    </row>
    <row r="69" spans="2:13" s="25" customFormat="1" ht="19.5" thickBot="1" x14ac:dyDescent="0.35">
      <c r="B69" s="217" t="s">
        <v>202</v>
      </c>
      <c r="C69" s="218"/>
      <c r="D69" s="219"/>
      <c r="E69"/>
      <c r="F69"/>
      <c r="G69"/>
      <c r="H69"/>
    </row>
    <row r="70" spans="2:13" s="25" customFormat="1" ht="25.5" x14ac:dyDescent="0.25">
      <c r="B70" s="19" t="s">
        <v>27</v>
      </c>
      <c r="C70" s="20" t="s">
        <v>28</v>
      </c>
      <c r="D70" s="20" t="s">
        <v>29</v>
      </c>
      <c r="E70"/>
      <c r="F70"/>
      <c r="G70"/>
      <c r="H70"/>
      <c r="I70"/>
      <c r="J70"/>
      <c r="K70"/>
    </row>
    <row r="71" spans="2:13" s="25" customFormat="1" x14ac:dyDescent="0.25">
      <c r="B71" s="13" t="s">
        <v>209</v>
      </c>
      <c r="C71" s="11">
        <v>1</v>
      </c>
      <c r="D71" s="18"/>
      <c r="E71"/>
      <c r="F71"/>
      <c r="G71"/>
      <c r="H71"/>
      <c r="I71"/>
      <c r="J71"/>
      <c r="K71"/>
      <c r="M71" s="36"/>
    </row>
    <row r="72" spans="2:13" s="25" customFormat="1" x14ac:dyDescent="0.25">
      <c r="B72" s="13" t="s">
        <v>210</v>
      </c>
      <c r="C72" s="11">
        <v>1</v>
      </c>
      <c r="D72" s="18"/>
      <c r="E72"/>
      <c r="F72"/>
      <c r="G72"/>
      <c r="H72"/>
      <c r="I72"/>
      <c r="J72"/>
      <c r="K72"/>
      <c r="M72" s="36"/>
    </row>
    <row r="73" spans="2:13" s="25" customFormat="1" x14ac:dyDescent="0.25">
      <c r="B73" s="13" t="s">
        <v>203</v>
      </c>
      <c r="C73" s="11">
        <v>1</v>
      </c>
      <c r="D73" s="80"/>
      <c r="E73"/>
      <c r="F73"/>
      <c r="G73"/>
      <c r="H73"/>
      <c r="I73"/>
      <c r="J73"/>
    </row>
    <row r="74" spans="2:13" s="25" customFormat="1" x14ac:dyDescent="0.25">
      <c r="B74" s="13" t="s">
        <v>204</v>
      </c>
      <c r="C74" s="11">
        <v>1</v>
      </c>
      <c r="D74" s="80"/>
      <c r="E74"/>
      <c r="F74"/>
      <c r="G74"/>
      <c r="H74"/>
      <c r="I74"/>
      <c r="J74"/>
    </row>
    <row r="75" spans="2:13" s="25" customFormat="1" x14ac:dyDescent="0.25">
      <c r="B75" s="13" t="s">
        <v>205</v>
      </c>
      <c r="C75" s="11">
        <v>1</v>
      </c>
      <c r="D75" s="80"/>
      <c r="E75"/>
      <c r="F75"/>
      <c r="G75"/>
      <c r="H75"/>
      <c r="I75"/>
      <c r="J75"/>
    </row>
    <row r="76" spans="2:13" s="25" customFormat="1" x14ac:dyDescent="0.25">
      <c r="B76" s="111" t="s">
        <v>206</v>
      </c>
      <c r="C76" s="11">
        <v>1</v>
      </c>
      <c r="D76" s="169"/>
      <c r="E76"/>
      <c r="F76"/>
      <c r="G76"/>
      <c r="H76"/>
      <c r="I76"/>
      <c r="J76"/>
    </row>
    <row r="77" spans="2:13" s="25" customFormat="1" x14ac:dyDescent="0.25">
      <c r="B77" s="186" t="s">
        <v>207</v>
      </c>
      <c r="C77" s="11">
        <v>1</v>
      </c>
      <c r="D77" s="18"/>
      <c r="E77"/>
      <c r="F77"/>
      <c r="G77"/>
      <c r="H77"/>
      <c r="I77"/>
      <c r="J77"/>
      <c r="K77"/>
    </row>
    <row r="78" spans="2:13" s="25" customFormat="1" x14ac:dyDescent="0.25">
      <c r="B78" s="186" t="s">
        <v>208</v>
      </c>
      <c r="C78" s="11">
        <v>2</v>
      </c>
      <c r="D78" s="18"/>
      <c r="E78"/>
      <c r="F78"/>
      <c r="G78"/>
      <c r="H78"/>
      <c r="I78"/>
      <c r="J78"/>
      <c r="K78"/>
    </row>
    <row r="79" spans="2:13" s="25" customFormat="1" x14ac:dyDescent="0.25">
      <c r="B79" s="186" t="s">
        <v>190</v>
      </c>
      <c r="C79" s="11">
        <v>1</v>
      </c>
      <c r="D79" s="18"/>
      <c r="E79"/>
      <c r="F79"/>
      <c r="G79"/>
      <c r="H79"/>
      <c r="I79"/>
      <c r="J79"/>
      <c r="K79"/>
    </row>
    <row r="80" spans="2:13" s="25" customFormat="1" x14ac:dyDescent="0.25">
      <c r="B80" s="13" t="s">
        <v>149</v>
      </c>
      <c r="C80" s="13">
        <v>1</v>
      </c>
      <c r="D80" s="18"/>
      <c r="E80"/>
      <c r="F80"/>
      <c r="G80"/>
      <c r="H80"/>
      <c r="I80"/>
      <c r="J80"/>
      <c r="K80"/>
    </row>
    <row r="82" spans="2:9" x14ac:dyDescent="0.25">
      <c r="B82" s="115" t="s">
        <v>148</v>
      </c>
      <c r="C82" s="115"/>
      <c r="D82" s="116"/>
      <c r="E82" s="116"/>
      <c r="F82" s="116"/>
      <c r="G82" s="116"/>
    </row>
    <row r="83" spans="2:9" x14ac:dyDescent="0.25">
      <c r="B83" s="115"/>
      <c r="C83" s="115"/>
      <c r="D83" s="116"/>
      <c r="E83" s="116"/>
      <c r="F83" s="116"/>
      <c r="G83" s="116"/>
    </row>
    <row r="84" spans="2:9" x14ac:dyDescent="0.25">
      <c r="B84" s="117"/>
      <c r="C84" s="117"/>
      <c r="D84" s="116"/>
      <c r="E84" s="116"/>
      <c r="F84" s="116"/>
      <c r="G84" s="118"/>
    </row>
    <row r="85" spans="2:9" x14ac:dyDescent="0.25">
      <c r="B85" s="116"/>
      <c r="C85" s="116"/>
      <c r="D85" s="116"/>
      <c r="E85" s="116"/>
      <c r="F85" s="116"/>
      <c r="G85" s="116"/>
    </row>
    <row r="86" spans="2:9" ht="15.75" thickBot="1" x14ac:dyDescent="0.3">
      <c r="B86" s="119"/>
      <c r="C86" s="116"/>
      <c r="D86" s="119"/>
      <c r="E86" s="120"/>
      <c r="G86" s="119"/>
      <c r="I86" s="119"/>
    </row>
    <row r="87" spans="2:9" x14ac:dyDescent="0.25">
      <c r="B87" s="174" t="s">
        <v>185</v>
      </c>
      <c r="C87" s="118"/>
      <c r="D87" s="173" t="s">
        <v>186</v>
      </c>
      <c r="G87" s="173" t="s">
        <v>187</v>
      </c>
      <c r="I87" s="173" t="s">
        <v>188</v>
      </c>
    </row>
    <row r="88" spans="2:9" x14ac:dyDescent="0.25">
      <c r="D88" s="121"/>
    </row>
  </sheetData>
  <mergeCells count="49">
    <mergeCell ref="B17:I17"/>
    <mergeCell ref="B18:I18"/>
    <mergeCell ref="B19:I19"/>
    <mergeCell ref="B12:I12"/>
    <mergeCell ref="B13:I13"/>
    <mergeCell ref="B14:I14"/>
    <mergeCell ref="B15:I15"/>
    <mergeCell ref="B16:I16"/>
    <mergeCell ref="C7:I7"/>
    <mergeCell ref="B8:I8"/>
    <mergeCell ref="B9:I9"/>
    <mergeCell ref="B10:I10"/>
    <mergeCell ref="B11:I11"/>
    <mergeCell ref="B2:C2"/>
    <mergeCell ref="B3:C3"/>
    <mergeCell ref="B4:C4"/>
    <mergeCell ref="B5:C5"/>
    <mergeCell ref="D4:I4"/>
    <mergeCell ref="F22:F23"/>
    <mergeCell ref="I22:I23"/>
    <mergeCell ref="B21:I21"/>
    <mergeCell ref="C32:C33"/>
    <mergeCell ref="D51:D52"/>
    <mergeCell ref="E51:E52"/>
    <mergeCell ref="B50:I50"/>
    <mergeCell ref="F51:F52"/>
    <mergeCell ref="G51:G52"/>
    <mergeCell ref="H51:H52"/>
    <mergeCell ref="I51:I52"/>
    <mergeCell ref="G22:G23"/>
    <mergeCell ref="H22:H23"/>
    <mergeCell ref="C22:C23"/>
    <mergeCell ref="B44:I44"/>
    <mergeCell ref="B69:D69"/>
    <mergeCell ref="B64:H64"/>
    <mergeCell ref="C51:C52"/>
    <mergeCell ref="B58:I58"/>
    <mergeCell ref="D2:I2"/>
    <mergeCell ref="D3:I3"/>
    <mergeCell ref="I32:I33"/>
    <mergeCell ref="D32:D33"/>
    <mergeCell ref="E32:E33"/>
    <mergeCell ref="F32:F33"/>
    <mergeCell ref="G32:G33"/>
    <mergeCell ref="H32:H33"/>
    <mergeCell ref="D5:I5"/>
    <mergeCell ref="B31:I31"/>
    <mergeCell ref="D22:D23"/>
    <mergeCell ref="E22:E23"/>
  </mergeCells>
  <pageMargins left="0.7" right="0.7" top="0.75" bottom="0.75" header="0.3" footer="0.3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99"/>
  <sheetViews>
    <sheetView showGridLines="0" topLeftCell="A54" zoomScaleNormal="100" workbookViewId="0">
      <selection activeCell="H74" sqref="H74"/>
    </sheetView>
  </sheetViews>
  <sheetFormatPr defaultRowHeight="15" x14ac:dyDescent="0.25"/>
  <cols>
    <col min="1" max="1" width="3.28515625" customWidth="1"/>
    <col min="2" max="2" width="56.85546875" customWidth="1"/>
    <col min="3" max="3" width="11.85546875" customWidth="1"/>
    <col min="4" max="4" width="19.28515625" customWidth="1"/>
    <col min="5" max="5" width="18" customWidth="1"/>
    <col min="6" max="6" width="18.7109375" customWidth="1"/>
    <col min="7" max="7" width="17.140625" customWidth="1"/>
    <col min="8" max="8" width="16.7109375" customWidth="1"/>
    <col min="9" max="11" width="21.140625" customWidth="1"/>
    <col min="12" max="12" width="24" customWidth="1"/>
  </cols>
  <sheetData>
    <row r="1" spans="1:12" ht="15.75" thickBot="1" x14ac:dyDescent="0.3"/>
    <row r="2" spans="1:12" ht="17.45" customHeight="1" thickBot="1" x14ac:dyDescent="0.3">
      <c r="B2" s="258" t="s">
        <v>0</v>
      </c>
      <c r="C2" s="259"/>
      <c r="D2" s="236" t="s">
        <v>182</v>
      </c>
      <c r="E2" s="237"/>
      <c r="F2" s="237"/>
      <c r="G2" s="237"/>
      <c r="H2" s="237"/>
      <c r="I2" s="238"/>
      <c r="J2" s="5"/>
      <c r="K2" s="5"/>
      <c r="L2" s="5"/>
    </row>
    <row r="3" spans="1:12" ht="22.15" customHeight="1" thickBot="1" x14ac:dyDescent="0.3">
      <c r="B3" s="258" t="s">
        <v>1</v>
      </c>
      <c r="C3" s="259"/>
      <c r="D3" s="236" t="s">
        <v>174</v>
      </c>
      <c r="E3" s="237"/>
      <c r="F3" s="237"/>
      <c r="G3" s="237"/>
      <c r="H3" s="237"/>
      <c r="I3" s="238"/>
      <c r="J3" s="5"/>
      <c r="K3" s="5"/>
      <c r="L3" s="5"/>
    </row>
    <row r="4" spans="1:12" ht="20.45" customHeight="1" thickBot="1" x14ac:dyDescent="0.3">
      <c r="B4" s="258" t="s">
        <v>180</v>
      </c>
      <c r="C4" s="259"/>
      <c r="D4" s="236" t="s">
        <v>181</v>
      </c>
      <c r="E4" s="237"/>
      <c r="F4" s="237"/>
      <c r="G4" s="237"/>
      <c r="H4" s="237"/>
      <c r="I4" s="238"/>
      <c r="J4" s="5"/>
      <c r="K4" s="5"/>
      <c r="L4" s="5"/>
    </row>
    <row r="5" spans="1:12" ht="24" customHeight="1" thickBot="1" x14ac:dyDescent="0.3">
      <c r="B5" s="275" t="s">
        <v>2</v>
      </c>
      <c r="C5" s="276"/>
      <c r="D5" s="239"/>
      <c r="E5" s="240"/>
      <c r="F5" s="240"/>
      <c r="G5" s="240"/>
      <c r="H5" s="240"/>
      <c r="I5" s="241"/>
      <c r="J5" s="5"/>
      <c r="K5" s="5"/>
      <c r="L5" s="5"/>
    </row>
    <row r="6" spans="1:12" ht="16.5" thickBot="1" x14ac:dyDescent="0.3">
      <c r="B6" s="1"/>
      <c r="C6" s="1"/>
      <c r="D6" s="21"/>
      <c r="E6" s="21"/>
      <c r="F6" s="21"/>
      <c r="G6" s="21"/>
      <c r="H6" s="21"/>
      <c r="I6" s="21"/>
    </row>
    <row r="7" spans="1:12" ht="21" customHeight="1" x14ac:dyDescent="0.3">
      <c r="A7" s="110"/>
      <c r="B7" s="170" t="s">
        <v>145</v>
      </c>
      <c r="C7" s="247" t="s">
        <v>146</v>
      </c>
      <c r="D7" s="247"/>
      <c r="E7" s="247"/>
      <c r="F7" s="247"/>
      <c r="G7" s="247"/>
      <c r="H7" s="247"/>
      <c r="I7" s="248"/>
    </row>
    <row r="8" spans="1:12" ht="16.5" x14ac:dyDescent="0.3">
      <c r="B8" s="249" t="s">
        <v>175</v>
      </c>
      <c r="C8" s="250"/>
      <c r="D8" s="250"/>
      <c r="E8" s="250"/>
      <c r="F8" s="250"/>
      <c r="G8" s="250"/>
      <c r="H8" s="250"/>
      <c r="I8" s="251"/>
    </row>
    <row r="9" spans="1:12" ht="16.5" x14ac:dyDescent="0.3">
      <c r="B9" s="249" t="s">
        <v>176</v>
      </c>
      <c r="C9" s="250"/>
      <c r="D9" s="250"/>
      <c r="E9" s="250"/>
      <c r="F9" s="250"/>
      <c r="G9" s="250"/>
      <c r="H9" s="250"/>
      <c r="I9" s="251"/>
    </row>
    <row r="10" spans="1:12" ht="14.45" customHeight="1" x14ac:dyDescent="0.3">
      <c r="B10" s="249" t="s">
        <v>219</v>
      </c>
      <c r="C10" s="250"/>
      <c r="D10" s="250"/>
      <c r="E10" s="250"/>
      <c r="F10" s="250"/>
      <c r="G10" s="250"/>
      <c r="H10" s="250"/>
      <c r="I10" s="251"/>
    </row>
    <row r="11" spans="1:12" ht="14.45" customHeight="1" x14ac:dyDescent="0.3">
      <c r="B11" s="249" t="s">
        <v>177</v>
      </c>
      <c r="C11" s="250"/>
      <c r="D11" s="250"/>
      <c r="E11" s="250"/>
      <c r="F11" s="250"/>
      <c r="G11" s="250"/>
      <c r="H11" s="250"/>
      <c r="I11" s="251"/>
    </row>
    <row r="12" spans="1:12" ht="14.45" customHeight="1" x14ac:dyDescent="0.3">
      <c r="B12" s="249" t="s">
        <v>218</v>
      </c>
      <c r="C12" s="250"/>
      <c r="D12" s="250"/>
      <c r="E12" s="250"/>
      <c r="F12" s="250"/>
      <c r="G12" s="250"/>
      <c r="H12" s="250"/>
      <c r="I12" s="251"/>
    </row>
    <row r="13" spans="1:12" ht="16.5" x14ac:dyDescent="0.3">
      <c r="B13" s="249" t="s">
        <v>220</v>
      </c>
      <c r="C13" s="250"/>
      <c r="D13" s="250"/>
      <c r="E13" s="250"/>
      <c r="F13" s="250"/>
      <c r="G13" s="250"/>
      <c r="H13" s="250"/>
      <c r="I13" s="251"/>
    </row>
    <row r="14" spans="1:12" ht="14.45" customHeight="1" x14ac:dyDescent="0.3">
      <c r="B14" s="249" t="s">
        <v>222</v>
      </c>
      <c r="C14" s="250"/>
      <c r="D14" s="250"/>
      <c r="E14" s="250"/>
      <c r="F14" s="250"/>
      <c r="G14" s="250"/>
      <c r="H14" s="250"/>
      <c r="I14" s="251"/>
    </row>
    <row r="15" spans="1:12" ht="14.45" customHeight="1" x14ac:dyDescent="0.3">
      <c r="B15" s="249" t="s">
        <v>225</v>
      </c>
      <c r="C15" s="250"/>
      <c r="D15" s="250"/>
      <c r="E15" s="250"/>
      <c r="F15" s="250"/>
      <c r="G15" s="250"/>
      <c r="H15" s="250"/>
      <c r="I15" s="251"/>
    </row>
    <row r="16" spans="1:12" ht="14.45" customHeight="1" x14ac:dyDescent="0.3">
      <c r="B16" s="249" t="s">
        <v>223</v>
      </c>
      <c r="C16" s="250"/>
      <c r="D16" s="250"/>
      <c r="E16" s="250"/>
      <c r="F16" s="250"/>
      <c r="G16" s="250"/>
      <c r="H16" s="250"/>
      <c r="I16" s="251"/>
    </row>
    <row r="17" spans="2:12" ht="14.45" customHeight="1" x14ac:dyDescent="0.3">
      <c r="B17" s="249" t="s">
        <v>224</v>
      </c>
      <c r="C17" s="250"/>
      <c r="D17" s="250"/>
      <c r="E17" s="250"/>
      <c r="F17" s="250"/>
      <c r="G17" s="250"/>
      <c r="H17" s="250"/>
      <c r="I17" s="251"/>
    </row>
    <row r="18" spans="2:12" ht="14.45" customHeight="1" x14ac:dyDescent="0.3">
      <c r="B18" s="249" t="s">
        <v>221</v>
      </c>
      <c r="C18" s="250"/>
      <c r="D18" s="250"/>
      <c r="E18" s="250"/>
      <c r="F18" s="250"/>
      <c r="G18" s="250"/>
      <c r="H18" s="250"/>
      <c r="I18" s="251"/>
    </row>
    <row r="19" spans="2:12" ht="16.149999999999999" customHeight="1" x14ac:dyDescent="0.3">
      <c r="B19" s="249" t="s">
        <v>178</v>
      </c>
      <c r="C19" s="250"/>
      <c r="D19" s="250"/>
      <c r="E19" s="250"/>
      <c r="F19" s="250"/>
      <c r="G19" s="250"/>
      <c r="H19" s="250"/>
      <c r="I19" s="251"/>
    </row>
    <row r="20" spans="2:12" ht="15.75" customHeight="1" thickBot="1" x14ac:dyDescent="0.3"/>
    <row r="21" spans="2:12" ht="20.25" customHeight="1" thickBot="1" x14ac:dyDescent="0.3">
      <c r="B21" s="233" t="s">
        <v>18</v>
      </c>
      <c r="C21" s="234"/>
      <c r="D21" s="234"/>
      <c r="E21" s="234"/>
      <c r="F21" s="234"/>
      <c r="G21" s="234"/>
      <c r="H21" s="234"/>
      <c r="I21" s="235"/>
      <c r="J21" s="5"/>
      <c r="K21" s="5"/>
      <c r="L21" s="5"/>
    </row>
    <row r="22" spans="2:12" ht="15.75" customHeight="1" x14ac:dyDescent="0.25">
      <c r="B22" s="65" t="s">
        <v>4</v>
      </c>
      <c r="C22" s="220" t="s">
        <v>153</v>
      </c>
      <c r="D22" s="228" t="s">
        <v>5</v>
      </c>
      <c r="E22" s="284" t="s">
        <v>31</v>
      </c>
      <c r="F22" s="228" t="s">
        <v>137</v>
      </c>
      <c r="G22" s="228" t="s">
        <v>138</v>
      </c>
      <c r="H22" s="228" t="s">
        <v>139</v>
      </c>
      <c r="I22" s="228" t="s">
        <v>150</v>
      </c>
      <c r="J22" s="5"/>
      <c r="K22" s="5"/>
      <c r="L22" s="5"/>
    </row>
    <row r="23" spans="2:12" s="5" customFormat="1" ht="15.75" thickBot="1" x14ac:dyDescent="0.3">
      <c r="B23" s="66" t="s">
        <v>116</v>
      </c>
      <c r="C23" s="221"/>
      <c r="D23" s="229"/>
      <c r="E23" s="285"/>
      <c r="F23" s="229"/>
      <c r="G23" s="229"/>
      <c r="H23" s="229"/>
      <c r="I23" s="229"/>
      <c r="J23"/>
      <c r="K23"/>
      <c r="L23"/>
    </row>
    <row r="24" spans="2:12" s="5" customFormat="1" ht="12.75" x14ac:dyDescent="0.2">
      <c r="B24" s="64" t="s">
        <v>117</v>
      </c>
      <c r="C24" s="155">
        <v>20</v>
      </c>
      <c r="D24" s="15">
        <v>23105</v>
      </c>
      <c r="E24" s="16"/>
      <c r="F24" s="41">
        <f>E24*12</f>
        <v>0</v>
      </c>
      <c r="G24" s="41">
        <f>(F24*$F$79)+F24</f>
        <v>0</v>
      </c>
      <c r="H24" s="41">
        <f>(G24*$G$79)+G24</f>
        <v>0</v>
      </c>
      <c r="I24" s="94">
        <f>F24+G24+H24</f>
        <v>0</v>
      </c>
    </row>
    <row r="25" spans="2:12" s="5" customFormat="1" ht="12.75" x14ac:dyDescent="0.2">
      <c r="B25" s="44" t="s">
        <v>118</v>
      </c>
      <c r="C25" s="156">
        <v>0</v>
      </c>
      <c r="D25" s="17">
        <v>997</v>
      </c>
      <c r="E25" s="18"/>
      <c r="F25" s="41">
        <f t="shared" ref="F25:F38" si="0">E25*12</f>
        <v>0</v>
      </c>
      <c r="G25" s="26">
        <f>(F25*$F$79)+F25</f>
        <v>0</v>
      </c>
      <c r="H25" s="26">
        <f>(G25*$G$79)+G25</f>
        <v>0</v>
      </c>
      <c r="I25" s="94">
        <f>F25+G25+H25</f>
        <v>0</v>
      </c>
    </row>
    <row r="26" spans="2:12" s="5" customFormat="1" ht="13.5" thickBot="1" x14ac:dyDescent="0.25">
      <c r="B26" s="44" t="s">
        <v>119</v>
      </c>
      <c r="C26" s="156">
        <v>0</v>
      </c>
      <c r="D26" s="17">
        <v>4348</v>
      </c>
      <c r="E26" s="18"/>
      <c r="F26" s="41">
        <f t="shared" si="0"/>
        <v>0</v>
      </c>
      <c r="G26" s="26">
        <f t="shared" ref="G26:G38" si="1">(F26*$F$79)+F26</f>
        <v>0</v>
      </c>
      <c r="H26" s="26">
        <f t="shared" ref="H26:H38" si="2">(G26*$G$79)+G26</f>
        <v>0</v>
      </c>
      <c r="I26" s="94">
        <f t="shared" ref="I26:I39" si="3">F26+G26+H26</f>
        <v>0</v>
      </c>
    </row>
    <row r="27" spans="2:12" s="5" customFormat="1" ht="12.75" x14ac:dyDescent="0.2">
      <c r="B27" s="44" t="s">
        <v>120</v>
      </c>
      <c r="C27" s="156">
        <v>0</v>
      </c>
      <c r="D27" s="17">
        <v>2420</v>
      </c>
      <c r="E27" s="18"/>
      <c r="F27" s="41">
        <f t="shared" si="0"/>
        <v>0</v>
      </c>
      <c r="G27" s="26">
        <f t="shared" si="1"/>
        <v>0</v>
      </c>
      <c r="H27" s="26">
        <f t="shared" si="2"/>
        <v>0</v>
      </c>
      <c r="I27" s="94">
        <f t="shared" si="3"/>
        <v>0</v>
      </c>
    </row>
    <row r="28" spans="2:12" s="5" customFormat="1" ht="12.75" x14ac:dyDescent="0.2">
      <c r="B28" s="44" t="s">
        <v>121</v>
      </c>
      <c r="C28" s="156">
        <v>0</v>
      </c>
      <c r="D28" s="17">
        <v>1040</v>
      </c>
      <c r="E28" s="18"/>
      <c r="F28" s="41">
        <f t="shared" si="0"/>
        <v>0</v>
      </c>
      <c r="G28" s="26">
        <f t="shared" si="1"/>
        <v>0</v>
      </c>
      <c r="H28" s="26">
        <f t="shared" si="2"/>
        <v>0</v>
      </c>
      <c r="I28" s="94">
        <f t="shared" si="3"/>
        <v>0</v>
      </c>
    </row>
    <row r="29" spans="2:12" s="5" customFormat="1" ht="12.75" x14ac:dyDescent="0.2">
      <c r="B29" s="44" t="s">
        <v>122</v>
      </c>
      <c r="C29" s="156">
        <v>0</v>
      </c>
      <c r="D29" s="17">
        <v>2199</v>
      </c>
      <c r="E29" s="18"/>
      <c r="F29" s="41">
        <f t="shared" si="0"/>
        <v>0</v>
      </c>
      <c r="G29" s="26">
        <f t="shared" si="1"/>
        <v>0</v>
      </c>
      <c r="H29" s="26">
        <f t="shared" si="2"/>
        <v>0</v>
      </c>
      <c r="I29" s="94">
        <f t="shared" si="3"/>
        <v>0</v>
      </c>
    </row>
    <row r="30" spans="2:12" x14ac:dyDescent="0.25">
      <c r="B30" s="44" t="s">
        <v>123</v>
      </c>
      <c r="C30" s="156">
        <v>0</v>
      </c>
      <c r="D30" s="17">
        <v>973</v>
      </c>
      <c r="E30" s="18"/>
      <c r="F30" s="41">
        <f t="shared" si="0"/>
        <v>0</v>
      </c>
      <c r="G30" s="26">
        <f t="shared" si="1"/>
        <v>0</v>
      </c>
      <c r="H30" s="26">
        <f t="shared" si="2"/>
        <v>0</v>
      </c>
      <c r="I30" s="94">
        <f t="shared" si="3"/>
        <v>0</v>
      </c>
    </row>
    <row r="31" spans="2:12" x14ac:dyDescent="0.25">
      <c r="B31" s="44" t="s">
        <v>124</v>
      </c>
      <c r="C31" s="156">
        <v>0</v>
      </c>
      <c r="D31" s="17">
        <v>658</v>
      </c>
      <c r="E31" s="18"/>
      <c r="F31" s="41">
        <f t="shared" si="0"/>
        <v>0</v>
      </c>
      <c r="G31" s="26">
        <f t="shared" si="1"/>
        <v>0</v>
      </c>
      <c r="H31" s="26">
        <f t="shared" si="2"/>
        <v>0</v>
      </c>
      <c r="I31" s="94">
        <f t="shared" si="3"/>
        <v>0</v>
      </c>
    </row>
    <row r="32" spans="2:12" x14ac:dyDescent="0.25">
      <c r="B32" s="44" t="s">
        <v>125</v>
      </c>
      <c r="C32" s="156">
        <v>0</v>
      </c>
      <c r="D32" s="17">
        <v>192</v>
      </c>
      <c r="E32" s="18"/>
      <c r="F32" s="41">
        <f t="shared" si="0"/>
        <v>0</v>
      </c>
      <c r="G32" s="26">
        <f t="shared" si="1"/>
        <v>0</v>
      </c>
      <c r="H32" s="26">
        <f t="shared" si="2"/>
        <v>0</v>
      </c>
      <c r="I32" s="94">
        <f t="shared" si="3"/>
        <v>0</v>
      </c>
    </row>
    <row r="33" spans="2:12" x14ac:dyDescent="0.25">
      <c r="B33" s="44" t="s">
        <v>126</v>
      </c>
      <c r="C33" s="156">
        <v>30</v>
      </c>
      <c r="D33" s="17">
        <v>10446</v>
      </c>
      <c r="E33" s="18"/>
      <c r="F33" s="41">
        <f t="shared" si="0"/>
        <v>0</v>
      </c>
      <c r="G33" s="26">
        <f t="shared" si="1"/>
        <v>0</v>
      </c>
      <c r="H33" s="26">
        <f t="shared" si="2"/>
        <v>0</v>
      </c>
      <c r="I33" s="94">
        <f t="shared" si="3"/>
        <v>0</v>
      </c>
    </row>
    <row r="34" spans="2:12" x14ac:dyDescent="0.25">
      <c r="B34" s="44" t="s">
        <v>127</v>
      </c>
      <c r="C34" s="156">
        <v>0</v>
      </c>
      <c r="D34" s="17">
        <v>6300</v>
      </c>
      <c r="E34" s="18"/>
      <c r="F34" s="41">
        <f t="shared" si="0"/>
        <v>0</v>
      </c>
      <c r="G34" s="26">
        <f t="shared" si="1"/>
        <v>0</v>
      </c>
      <c r="H34" s="26">
        <f t="shared" si="2"/>
        <v>0</v>
      </c>
      <c r="I34" s="94">
        <f t="shared" si="3"/>
        <v>0</v>
      </c>
    </row>
    <row r="35" spans="2:12" x14ac:dyDescent="0.25">
      <c r="B35" s="44" t="s">
        <v>128</v>
      </c>
      <c r="C35" s="156">
        <v>30</v>
      </c>
      <c r="D35" s="17">
        <v>8500</v>
      </c>
      <c r="E35" s="18"/>
      <c r="F35" s="41">
        <f t="shared" si="0"/>
        <v>0</v>
      </c>
      <c r="G35" s="26">
        <f t="shared" si="1"/>
        <v>0</v>
      </c>
      <c r="H35" s="26">
        <f t="shared" si="2"/>
        <v>0</v>
      </c>
      <c r="I35" s="94">
        <f t="shared" si="3"/>
        <v>0</v>
      </c>
    </row>
    <row r="36" spans="2:12" x14ac:dyDescent="0.25">
      <c r="B36" s="44" t="s">
        <v>130</v>
      </c>
      <c r="C36" s="156">
        <v>0</v>
      </c>
      <c r="D36" s="17">
        <v>30</v>
      </c>
      <c r="E36" s="18"/>
      <c r="F36" s="41">
        <f t="shared" si="0"/>
        <v>0</v>
      </c>
      <c r="G36" s="26">
        <f t="shared" si="1"/>
        <v>0</v>
      </c>
      <c r="H36" s="26">
        <f t="shared" si="2"/>
        <v>0</v>
      </c>
      <c r="I36" s="94">
        <f t="shared" si="3"/>
        <v>0</v>
      </c>
    </row>
    <row r="37" spans="2:12" x14ac:dyDescent="0.25">
      <c r="B37" s="52" t="s">
        <v>129</v>
      </c>
      <c r="C37" s="157">
        <v>30</v>
      </c>
      <c r="D37" s="53">
        <v>7000</v>
      </c>
      <c r="E37" s="54"/>
      <c r="F37" s="41">
        <f t="shared" si="0"/>
        <v>0</v>
      </c>
      <c r="G37" s="26">
        <f t="shared" si="1"/>
        <v>0</v>
      </c>
      <c r="H37" s="26">
        <f t="shared" si="2"/>
        <v>0</v>
      </c>
      <c r="I37" s="94">
        <f t="shared" si="3"/>
        <v>0</v>
      </c>
    </row>
    <row r="38" spans="2:12" x14ac:dyDescent="0.25">
      <c r="B38" s="52" t="s">
        <v>129</v>
      </c>
      <c r="C38" s="157">
        <v>30</v>
      </c>
      <c r="D38" s="53">
        <v>7000</v>
      </c>
      <c r="E38" s="54"/>
      <c r="F38" s="41">
        <f t="shared" si="0"/>
        <v>0</v>
      </c>
      <c r="G38" s="26">
        <f t="shared" si="1"/>
        <v>0</v>
      </c>
      <c r="H38" s="26">
        <f t="shared" si="2"/>
        <v>0</v>
      </c>
      <c r="I38" s="94">
        <f t="shared" si="3"/>
        <v>0</v>
      </c>
    </row>
    <row r="39" spans="2:12" ht="15.75" thickBot="1" x14ac:dyDescent="0.3">
      <c r="B39" s="52" t="s">
        <v>163</v>
      </c>
      <c r="C39" s="157">
        <v>0</v>
      </c>
      <c r="D39" s="53">
        <v>30</v>
      </c>
      <c r="E39" s="54"/>
      <c r="F39" s="41">
        <f>E39*12</f>
        <v>0</v>
      </c>
      <c r="G39" s="26">
        <f>(F39*$F$79)+F39</f>
        <v>0</v>
      </c>
      <c r="H39" s="26">
        <f>(G39*$G$79)+G39</f>
        <v>0</v>
      </c>
      <c r="I39" s="94">
        <f t="shared" si="3"/>
        <v>0</v>
      </c>
    </row>
    <row r="40" spans="2:12" ht="15.75" thickBot="1" x14ac:dyDescent="0.3">
      <c r="B40" s="82" t="s">
        <v>142</v>
      </c>
      <c r="C40" s="158">
        <f>SUM(C24:C39)</f>
        <v>140</v>
      </c>
      <c r="D40" s="67">
        <f>SUM(D24:D39)</f>
        <v>75238</v>
      </c>
      <c r="E40" s="77"/>
      <c r="F40" s="200">
        <f>SUM(F24:F39)</f>
        <v>0</v>
      </c>
      <c r="G40" s="200">
        <f>SUM(G24:G39)</f>
        <v>0</v>
      </c>
      <c r="H40" s="200">
        <f>SUM(H24:H39)</f>
        <v>0</v>
      </c>
      <c r="I40" s="74">
        <f>SUM(I24:I39)</f>
        <v>0</v>
      </c>
    </row>
    <row r="41" spans="2:12" ht="15.75" customHeight="1" thickBot="1" x14ac:dyDescent="0.3">
      <c r="J41" s="5"/>
      <c r="K41" s="5"/>
      <c r="L41" s="5"/>
    </row>
    <row r="42" spans="2:12" ht="15.75" customHeight="1" thickBot="1" x14ac:dyDescent="0.3">
      <c r="B42" s="233" t="s">
        <v>3</v>
      </c>
      <c r="C42" s="234"/>
      <c r="D42" s="234"/>
      <c r="E42" s="234"/>
      <c r="F42" s="234"/>
      <c r="G42" s="234"/>
      <c r="H42" s="234"/>
      <c r="I42" s="235"/>
    </row>
    <row r="43" spans="2:12" ht="15.75" customHeight="1" x14ac:dyDescent="0.25">
      <c r="B43" s="65" t="s">
        <v>4</v>
      </c>
      <c r="C43" s="220" t="s">
        <v>153</v>
      </c>
      <c r="D43" s="274" t="s">
        <v>5</v>
      </c>
      <c r="E43" s="228" t="s">
        <v>66</v>
      </c>
      <c r="F43" s="228" t="s">
        <v>137</v>
      </c>
      <c r="G43" s="228" t="s">
        <v>138</v>
      </c>
      <c r="H43" s="228" t="s">
        <v>139</v>
      </c>
      <c r="I43" s="228" t="s">
        <v>150</v>
      </c>
    </row>
    <row r="44" spans="2:12" ht="15.75" customHeight="1" thickBot="1" x14ac:dyDescent="0.3">
      <c r="B44" s="145" t="s">
        <v>116</v>
      </c>
      <c r="C44" s="294"/>
      <c r="D44" s="260"/>
      <c r="E44" s="254"/>
      <c r="F44" s="254"/>
      <c r="G44" s="254"/>
      <c r="H44" s="254"/>
      <c r="I44" s="254"/>
    </row>
    <row r="45" spans="2:12" ht="15.75" thickBot="1" x14ac:dyDescent="0.3">
      <c r="B45" s="201" t="s">
        <v>164</v>
      </c>
      <c r="C45" s="202">
        <v>0</v>
      </c>
      <c r="D45" s="203">
        <v>30</v>
      </c>
      <c r="E45" s="204"/>
      <c r="F45" s="205">
        <f>E45*12</f>
        <v>0</v>
      </c>
      <c r="G45" s="205">
        <f>(F45*$F$79)+F45</f>
        <v>0</v>
      </c>
      <c r="H45" s="206">
        <f>(G45*$G$79)+G45</f>
        <v>0</v>
      </c>
      <c r="I45" s="207">
        <f>F45+G45+H45</f>
        <v>0</v>
      </c>
    </row>
    <row r="46" spans="2:12" ht="15.75" customHeight="1" thickBot="1" x14ac:dyDescent="0.3">
      <c r="J46" s="5"/>
      <c r="K46" s="5"/>
      <c r="L46" s="5"/>
    </row>
    <row r="47" spans="2:12" s="25" customFormat="1" ht="19.5" thickBot="1" x14ac:dyDescent="0.35">
      <c r="B47" s="230" t="s">
        <v>215</v>
      </c>
      <c r="C47" s="231"/>
      <c r="D47" s="231"/>
      <c r="E47" s="231"/>
      <c r="F47" s="231"/>
      <c r="G47" s="231"/>
      <c r="H47" s="231"/>
      <c r="I47" s="232"/>
    </row>
    <row r="48" spans="2:12" s="25" customFormat="1" ht="25.5" x14ac:dyDescent="0.25">
      <c r="B48" s="19" t="s">
        <v>27</v>
      </c>
      <c r="C48" s="19" t="s">
        <v>28</v>
      </c>
      <c r="D48" s="19" t="s">
        <v>29</v>
      </c>
      <c r="E48" s="19" t="s">
        <v>195</v>
      </c>
      <c r="F48" s="19" t="s">
        <v>192</v>
      </c>
      <c r="G48" s="19" t="s">
        <v>193</v>
      </c>
      <c r="H48" s="19" t="s">
        <v>194</v>
      </c>
      <c r="I48" s="19" t="s">
        <v>150</v>
      </c>
      <c r="J48"/>
      <c r="K48"/>
    </row>
    <row r="49" spans="2:13" s="25" customFormat="1" x14ac:dyDescent="0.25">
      <c r="B49" s="183" t="s">
        <v>189</v>
      </c>
      <c r="C49" s="10">
        <v>288</v>
      </c>
      <c r="D49" s="16"/>
      <c r="E49" s="187">
        <f>C49*D49</f>
        <v>0</v>
      </c>
      <c r="F49" s="208">
        <f>E49*12</f>
        <v>0</v>
      </c>
      <c r="G49" s="193">
        <f>(F49*$F$79)+F49</f>
        <v>0</v>
      </c>
      <c r="H49" s="41">
        <f>(G49*$G$79)+G49</f>
        <v>0</v>
      </c>
      <c r="I49" s="101">
        <f>F49+G49+H49</f>
        <v>0</v>
      </c>
      <c r="J49"/>
      <c r="K49"/>
      <c r="M49" s="36"/>
    </row>
    <row r="50" spans="2:13" s="25" customFormat="1" ht="15.75" thickBot="1" x14ac:dyDescent="0.3">
      <c r="B50" s="13" t="s">
        <v>30</v>
      </c>
      <c r="C50" s="11">
        <v>29</v>
      </c>
      <c r="D50" s="18"/>
      <c r="E50" s="188">
        <f>C50*D50</f>
        <v>0</v>
      </c>
      <c r="F50" s="208">
        <f>E50*12</f>
        <v>0</v>
      </c>
      <c r="G50" s="193">
        <f>(F50*$F$79)+F50</f>
        <v>0</v>
      </c>
      <c r="H50" s="41">
        <f>(G50*$G$79)+G50</f>
        <v>0</v>
      </c>
      <c r="I50" s="101">
        <f>F50+G50+H50</f>
        <v>0</v>
      </c>
      <c r="J50"/>
      <c r="K50"/>
    </row>
    <row r="51" spans="2:13" s="25" customFormat="1" thickBot="1" x14ac:dyDescent="0.25">
      <c r="B51" s="82" t="s">
        <v>191</v>
      </c>
      <c r="C51" s="82"/>
      <c r="D51" s="82"/>
      <c r="E51" s="182">
        <f>SUM(E49:E50)</f>
        <v>0</v>
      </c>
      <c r="F51" s="182">
        <f>SUM(F49:F50)</f>
        <v>0</v>
      </c>
      <c r="G51" s="182">
        <f>SUM(G49:G50)</f>
        <v>0</v>
      </c>
      <c r="H51" s="182">
        <f>SUM(H49:H50)</f>
        <v>0</v>
      </c>
      <c r="I51" s="189">
        <f>SUM(I49:I50)</f>
        <v>0</v>
      </c>
    </row>
    <row r="52" spans="2:13" ht="15.75" customHeight="1" thickBot="1" x14ac:dyDescent="0.3">
      <c r="J52" s="5"/>
      <c r="K52" s="5"/>
      <c r="L52" s="5"/>
    </row>
    <row r="53" spans="2:13" ht="15.75" customHeight="1" thickBot="1" x14ac:dyDescent="0.3">
      <c r="B53" s="233" t="s">
        <v>3</v>
      </c>
      <c r="C53" s="234"/>
      <c r="D53" s="234"/>
      <c r="E53" s="234"/>
      <c r="F53" s="234"/>
      <c r="G53" s="234"/>
      <c r="H53" s="234"/>
      <c r="I53" s="235"/>
    </row>
    <row r="54" spans="2:13" ht="15.75" customHeight="1" x14ac:dyDescent="0.25">
      <c r="B54" s="65" t="s">
        <v>4</v>
      </c>
      <c r="C54" s="220" t="s">
        <v>153</v>
      </c>
      <c r="D54" s="274" t="s">
        <v>5</v>
      </c>
      <c r="E54" s="228" t="s">
        <v>66</v>
      </c>
      <c r="F54" s="228" t="s">
        <v>137</v>
      </c>
      <c r="G54" s="228" t="s">
        <v>138</v>
      </c>
      <c r="H54" s="228" t="s">
        <v>139</v>
      </c>
      <c r="I54" s="228" t="s">
        <v>150</v>
      </c>
    </row>
    <row r="55" spans="2:13" ht="15.75" customHeight="1" thickBot="1" x14ac:dyDescent="0.3">
      <c r="B55" s="66" t="s">
        <v>134</v>
      </c>
      <c r="C55" s="221"/>
      <c r="D55" s="261"/>
      <c r="E55" s="229"/>
      <c r="F55" s="229"/>
      <c r="G55" s="229"/>
      <c r="H55" s="229"/>
      <c r="I55" s="229"/>
    </row>
    <row r="56" spans="2:13" x14ac:dyDescent="0.25">
      <c r="B56" s="90" t="s">
        <v>165</v>
      </c>
      <c r="C56" s="153">
        <v>10</v>
      </c>
      <c r="D56" s="15">
        <v>8540</v>
      </c>
      <c r="E56" s="16"/>
      <c r="F56" s="193">
        <f>E56*12</f>
        <v>0</v>
      </c>
      <c r="G56" s="193">
        <f>(F56*$F$79)+F56</f>
        <v>0</v>
      </c>
      <c r="H56" s="41">
        <f>(G56*$G$79)+G56</f>
        <v>0</v>
      </c>
      <c r="I56" s="46">
        <f>F56+G56+H56</f>
        <v>0</v>
      </c>
    </row>
    <row r="57" spans="2:13" s="5" customFormat="1" ht="13.5" thickBot="1" x14ac:dyDescent="0.25">
      <c r="B57" s="91" t="s">
        <v>131</v>
      </c>
      <c r="C57" s="154">
        <v>20</v>
      </c>
      <c r="D57" s="53">
        <v>4463</v>
      </c>
      <c r="E57" s="54"/>
      <c r="F57" s="193">
        <f>E57*12</f>
        <v>0</v>
      </c>
      <c r="G57" s="193">
        <f>(F57*$F$79)+F57</f>
        <v>0</v>
      </c>
      <c r="H57" s="41">
        <f>(G57*$G$79)+G57</f>
        <v>0</v>
      </c>
      <c r="I57" s="46">
        <f>F57+G57+H57</f>
        <v>0</v>
      </c>
    </row>
    <row r="58" spans="2:13" s="5" customFormat="1" ht="15.75" thickBot="1" x14ac:dyDescent="0.3">
      <c r="B58" s="7" t="s">
        <v>12</v>
      </c>
      <c r="C58" s="129">
        <f t="shared" ref="C58:D58" si="4">SUM(C56:C57)</f>
        <v>30</v>
      </c>
      <c r="D58" s="61">
        <f t="shared" si="4"/>
        <v>13003</v>
      </c>
      <c r="E58" s="55"/>
      <c r="F58" s="209">
        <f>SUM(F56:F57)</f>
        <v>0</v>
      </c>
      <c r="G58" s="209">
        <f>SUM(G56:G57)</f>
        <v>0</v>
      </c>
      <c r="H58" s="209">
        <f>SUM(H56:H57)</f>
        <v>0</v>
      </c>
      <c r="I58" s="113">
        <f>SUM(I56:I57)</f>
        <v>0</v>
      </c>
      <c r="J58"/>
      <c r="K58"/>
      <c r="L58"/>
    </row>
    <row r="59" spans="2:13" s="24" customFormat="1" ht="15.75" thickBot="1" x14ac:dyDescent="0.3">
      <c r="J59"/>
      <c r="K59"/>
      <c r="L59"/>
    </row>
    <row r="60" spans="2:13" s="5" customFormat="1" ht="16.5" thickBot="1" x14ac:dyDescent="0.3">
      <c r="B60" s="233" t="s">
        <v>18</v>
      </c>
      <c r="C60" s="234"/>
      <c r="D60" s="234"/>
      <c r="E60" s="234"/>
      <c r="F60" s="234"/>
      <c r="G60" s="234"/>
      <c r="H60" s="234"/>
      <c r="I60" s="235"/>
      <c r="J60"/>
      <c r="K60"/>
      <c r="L60"/>
    </row>
    <row r="61" spans="2:13" ht="15" customHeight="1" x14ac:dyDescent="0.25">
      <c r="B61" s="65" t="s">
        <v>4</v>
      </c>
      <c r="C61" s="220" t="s">
        <v>153</v>
      </c>
      <c r="D61" s="274" t="s">
        <v>5</v>
      </c>
      <c r="E61" s="228" t="s">
        <v>66</v>
      </c>
      <c r="F61" s="228" t="s">
        <v>137</v>
      </c>
      <c r="G61" s="228" t="s">
        <v>138</v>
      </c>
      <c r="H61" s="228" t="s">
        <v>139</v>
      </c>
      <c r="I61" s="228" t="s">
        <v>150</v>
      </c>
    </row>
    <row r="62" spans="2:13" ht="15.75" thickBot="1" x14ac:dyDescent="0.3">
      <c r="B62" s="66" t="s">
        <v>134</v>
      </c>
      <c r="C62" s="221"/>
      <c r="D62" s="261"/>
      <c r="E62" s="229"/>
      <c r="F62" s="229"/>
      <c r="G62" s="229"/>
      <c r="H62" s="229"/>
      <c r="I62" s="229"/>
      <c r="J62" s="5"/>
      <c r="K62" s="5"/>
      <c r="L62" s="5"/>
    </row>
    <row r="63" spans="2:13" s="5" customFormat="1" ht="12.75" x14ac:dyDescent="0.2">
      <c r="B63" s="89" t="s">
        <v>166</v>
      </c>
      <c r="C63" s="150">
        <v>0</v>
      </c>
      <c r="D63" s="17">
        <v>65</v>
      </c>
      <c r="E63" s="18"/>
      <c r="F63" s="195">
        <f>E63*12</f>
        <v>0</v>
      </c>
      <c r="G63" s="195">
        <f>(F63*$F$79)+F63</f>
        <v>0</v>
      </c>
      <c r="H63" s="26">
        <f>(G63*$G$79)+G63</f>
        <v>0</v>
      </c>
      <c r="I63" s="56">
        <f>F63+G63+H63</f>
        <v>0</v>
      </c>
    </row>
    <row r="64" spans="2:13" s="5" customFormat="1" ht="12.75" x14ac:dyDescent="0.2">
      <c r="B64" s="149" t="s">
        <v>167</v>
      </c>
      <c r="C64" s="150">
        <v>24</v>
      </c>
      <c r="D64" s="17">
        <v>1000</v>
      </c>
      <c r="E64" s="18"/>
      <c r="F64" s="195">
        <f>E64*12</f>
        <v>0</v>
      </c>
      <c r="G64" s="195">
        <f>(F64*$F$79)+F64</f>
        <v>0</v>
      </c>
      <c r="H64" s="26">
        <f>(G64*$G$79)+G64</f>
        <v>0</v>
      </c>
      <c r="I64" s="56">
        <f>F64+G64+H64</f>
        <v>0</v>
      </c>
    </row>
    <row r="65" spans="2:13" x14ac:dyDescent="0.25">
      <c r="B65" s="92" t="s">
        <v>132</v>
      </c>
      <c r="C65" s="151">
        <v>14</v>
      </c>
      <c r="D65" s="17">
        <v>1608</v>
      </c>
      <c r="E65" s="18"/>
      <c r="F65" s="195">
        <f t="shared" ref="F65:F67" si="5">E65*12</f>
        <v>0</v>
      </c>
      <c r="G65" s="195">
        <f t="shared" ref="G65:G66" si="6">(F65*$F$79)+F65</f>
        <v>0</v>
      </c>
      <c r="H65" s="26">
        <f t="shared" ref="H65:H66" si="7">(G65*$G$79)+G65</f>
        <v>0</v>
      </c>
      <c r="I65" s="56">
        <f t="shared" ref="I65:I66" si="8">F65+G65+H65</f>
        <v>0</v>
      </c>
    </row>
    <row r="66" spans="2:13" x14ac:dyDescent="0.25">
      <c r="B66" s="92" t="s">
        <v>133</v>
      </c>
      <c r="C66" s="151">
        <v>24</v>
      </c>
      <c r="D66" s="17">
        <v>9067</v>
      </c>
      <c r="E66" s="18"/>
      <c r="F66" s="195">
        <f t="shared" si="5"/>
        <v>0</v>
      </c>
      <c r="G66" s="195">
        <f t="shared" si="6"/>
        <v>0</v>
      </c>
      <c r="H66" s="26">
        <f t="shared" si="7"/>
        <v>0</v>
      </c>
      <c r="I66" s="56">
        <f t="shared" si="8"/>
        <v>0</v>
      </c>
    </row>
    <row r="67" spans="2:13" ht="15.75" thickBot="1" x14ac:dyDescent="0.3">
      <c r="B67" s="93" t="s">
        <v>168</v>
      </c>
      <c r="C67" s="152">
        <v>0</v>
      </c>
      <c r="D67" s="17">
        <v>1500</v>
      </c>
      <c r="E67" s="18"/>
      <c r="F67" s="195">
        <f t="shared" si="5"/>
        <v>0</v>
      </c>
      <c r="G67" s="195">
        <f>(F67*$F$79)+F67</f>
        <v>0</v>
      </c>
      <c r="H67" s="26">
        <f>(G67*$G$79)+G67</f>
        <v>0</v>
      </c>
      <c r="I67" s="56">
        <f>F67+G67+H67</f>
        <v>0</v>
      </c>
    </row>
    <row r="68" spans="2:13" ht="15.75" thickBot="1" x14ac:dyDescent="0.3">
      <c r="B68" s="7" t="s">
        <v>12</v>
      </c>
      <c r="C68" s="159">
        <f t="shared" ref="C68:D68" si="9">SUM(C63:C67)</f>
        <v>62</v>
      </c>
      <c r="D68" s="61">
        <f t="shared" si="9"/>
        <v>13240</v>
      </c>
      <c r="E68" s="74"/>
      <c r="F68" s="74">
        <f>SUM(F63:F67)</f>
        <v>0</v>
      </c>
      <c r="G68" s="75">
        <f>SUM(G63:G67)</f>
        <v>0</v>
      </c>
      <c r="H68" s="74">
        <f>SUM(H63:H67)</f>
        <v>0</v>
      </c>
      <c r="I68" s="76">
        <f>SUM(I63:I67)</f>
        <v>0</v>
      </c>
    </row>
    <row r="69" spans="2:13" ht="15.75" thickBot="1" x14ac:dyDescent="0.3"/>
    <row r="70" spans="2:13" s="25" customFormat="1" ht="19.5" thickBot="1" x14ac:dyDescent="0.35">
      <c r="B70" s="230" t="s">
        <v>216</v>
      </c>
      <c r="C70" s="231"/>
      <c r="D70" s="231"/>
      <c r="E70" s="231"/>
      <c r="F70" s="231"/>
      <c r="G70" s="231"/>
      <c r="H70" s="231"/>
      <c r="I70" s="232"/>
    </row>
    <row r="71" spans="2:13" s="25" customFormat="1" ht="25.5" x14ac:dyDescent="0.25">
      <c r="B71" s="19" t="s">
        <v>27</v>
      </c>
      <c r="C71" s="19" t="s">
        <v>28</v>
      </c>
      <c r="D71" s="19" t="s">
        <v>29</v>
      </c>
      <c r="E71" s="19" t="s">
        <v>195</v>
      </c>
      <c r="F71" s="19" t="s">
        <v>192</v>
      </c>
      <c r="G71" s="19" t="s">
        <v>193</v>
      </c>
      <c r="H71" s="19" t="s">
        <v>194</v>
      </c>
      <c r="I71" s="19" t="s">
        <v>150</v>
      </c>
      <c r="J71"/>
      <c r="K71"/>
    </row>
    <row r="72" spans="2:13" s="25" customFormat="1" x14ac:dyDescent="0.25">
      <c r="B72" s="183" t="s">
        <v>189</v>
      </c>
      <c r="C72" s="10">
        <v>288</v>
      </c>
      <c r="D72" s="16"/>
      <c r="E72" s="187">
        <f>C72*D72</f>
        <v>0</v>
      </c>
      <c r="F72" s="208">
        <f>E72*12</f>
        <v>0</v>
      </c>
      <c r="G72" s="193">
        <f>(F72*$F$79)+F72</f>
        <v>0</v>
      </c>
      <c r="H72" s="41">
        <f>(G72*$G$79)+G72</f>
        <v>0</v>
      </c>
      <c r="I72" s="101">
        <f>F72+G72+H72</f>
        <v>0</v>
      </c>
      <c r="J72"/>
      <c r="K72"/>
      <c r="M72" s="36"/>
    </row>
    <row r="73" spans="2:13" s="25" customFormat="1" ht="15.75" thickBot="1" x14ac:dyDescent="0.3">
      <c r="B73" s="13" t="s">
        <v>30</v>
      </c>
      <c r="C73" s="11">
        <v>29</v>
      </c>
      <c r="D73" s="18"/>
      <c r="E73" s="188">
        <f>C73*D73</f>
        <v>0</v>
      </c>
      <c r="F73" s="208">
        <f>E73*12</f>
        <v>0</v>
      </c>
      <c r="G73" s="193">
        <f>(F73*$F$79)+F73</f>
        <v>0</v>
      </c>
      <c r="H73" s="41">
        <f>(G73*$G$79)+G73</f>
        <v>0</v>
      </c>
      <c r="I73" s="101">
        <f>F73+G73+H73</f>
        <v>0</v>
      </c>
      <c r="J73"/>
      <c r="K73"/>
    </row>
    <row r="74" spans="2:13" s="25" customFormat="1" thickBot="1" x14ac:dyDescent="0.25">
      <c r="B74" s="82" t="s">
        <v>191</v>
      </c>
      <c r="C74" s="82"/>
      <c r="D74" s="82"/>
      <c r="E74" s="182">
        <f>SUM(E72:E73)</f>
        <v>0</v>
      </c>
      <c r="F74" s="182">
        <f>SUM(F72:F73)</f>
        <v>0</v>
      </c>
      <c r="G74" s="182">
        <f>SUM(G72:G73)</f>
        <v>0</v>
      </c>
      <c r="H74" s="182">
        <f>SUM(H72:H73)</f>
        <v>0</v>
      </c>
      <c r="I74" s="189">
        <f>SUM(I72:I73)</f>
        <v>0</v>
      </c>
    </row>
    <row r="75" spans="2:13" ht="15.75" thickBot="1" x14ac:dyDescent="0.3"/>
    <row r="76" spans="2:13" ht="16.5" thickBot="1" x14ac:dyDescent="0.3">
      <c r="B76" s="277" t="s">
        <v>143</v>
      </c>
      <c r="C76" s="278"/>
      <c r="D76" s="278"/>
      <c r="E76" s="278"/>
      <c r="F76" s="278"/>
      <c r="G76" s="278"/>
      <c r="H76" s="279"/>
      <c r="I76" s="109">
        <f>I40+I45+I58+I68+I74+I51</f>
        <v>0</v>
      </c>
    </row>
    <row r="77" spans="2:13" ht="15.75" thickBot="1" x14ac:dyDescent="0.3"/>
    <row r="78" spans="2:13" ht="24.75" customHeight="1" x14ac:dyDescent="0.25">
      <c r="B78" s="47" t="s">
        <v>23</v>
      </c>
      <c r="C78" s="48"/>
      <c r="D78" s="48"/>
      <c r="E78" s="48"/>
      <c r="F78" s="50" t="s">
        <v>24</v>
      </c>
      <c r="G78" s="51" t="s">
        <v>25</v>
      </c>
    </row>
    <row r="79" spans="2:13" s="5" customFormat="1" ht="15.75" thickBot="1" x14ac:dyDescent="0.3">
      <c r="B79" s="79" t="s">
        <v>26</v>
      </c>
      <c r="C79" s="81"/>
      <c r="D79" s="81"/>
      <c r="E79" s="81"/>
      <c r="F79" s="69"/>
      <c r="G79" s="70"/>
      <c r="H79"/>
      <c r="I79"/>
      <c r="J79"/>
      <c r="K79"/>
      <c r="L79"/>
    </row>
    <row r="80" spans="2:13" ht="15.75" thickBot="1" x14ac:dyDescent="0.3"/>
    <row r="81" spans="2:13" s="25" customFormat="1" ht="19.5" thickBot="1" x14ac:dyDescent="0.35">
      <c r="B81" s="217" t="s">
        <v>202</v>
      </c>
      <c r="C81" s="218"/>
      <c r="D81" s="219"/>
      <c r="E81"/>
      <c r="F81"/>
      <c r="G81"/>
      <c r="H81"/>
    </row>
    <row r="82" spans="2:13" s="25" customFormat="1" ht="25.5" x14ac:dyDescent="0.25">
      <c r="B82" s="19" t="s">
        <v>27</v>
      </c>
      <c r="C82" s="20" t="s">
        <v>28</v>
      </c>
      <c r="D82" s="20" t="s">
        <v>29</v>
      </c>
      <c r="E82"/>
      <c r="F82"/>
      <c r="G82"/>
      <c r="H82"/>
      <c r="I82"/>
      <c r="J82"/>
      <c r="K82"/>
    </row>
    <row r="83" spans="2:13" s="25" customFormat="1" x14ac:dyDescent="0.25">
      <c r="B83" s="13" t="s">
        <v>209</v>
      </c>
      <c r="C83" s="11">
        <v>1</v>
      </c>
      <c r="D83" s="18"/>
      <c r="E83"/>
      <c r="F83"/>
      <c r="G83"/>
      <c r="H83"/>
      <c r="I83"/>
      <c r="J83"/>
      <c r="K83"/>
      <c r="M83" s="36"/>
    </row>
    <row r="84" spans="2:13" s="25" customFormat="1" x14ac:dyDescent="0.25">
      <c r="B84" s="13" t="s">
        <v>210</v>
      </c>
      <c r="C84" s="11">
        <v>1</v>
      </c>
      <c r="D84" s="18"/>
      <c r="E84"/>
      <c r="F84"/>
      <c r="G84"/>
      <c r="H84"/>
      <c r="I84"/>
      <c r="J84"/>
      <c r="K84"/>
      <c r="M84" s="36"/>
    </row>
    <row r="85" spans="2:13" s="25" customFormat="1" x14ac:dyDescent="0.25">
      <c r="B85" s="13" t="s">
        <v>203</v>
      </c>
      <c r="C85" s="11">
        <v>1</v>
      </c>
      <c r="D85" s="80"/>
      <c r="E85"/>
      <c r="F85"/>
      <c r="G85"/>
      <c r="H85"/>
      <c r="I85"/>
      <c r="J85"/>
    </row>
    <row r="86" spans="2:13" s="25" customFormat="1" x14ac:dyDescent="0.25">
      <c r="B86" s="13" t="s">
        <v>204</v>
      </c>
      <c r="C86" s="11">
        <v>1</v>
      </c>
      <c r="D86" s="80"/>
      <c r="E86"/>
      <c r="F86"/>
      <c r="G86"/>
      <c r="H86"/>
      <c r="I86"/>
      <c r="J86"/>
    </row>
    <row r="87" spans="2:13" s="25" customFormat="1" x14ac:dyDescent="0.25">
      <c r="B87" s="13" t="s">
        <v>205</v>
      </c>
      <c r="C87" s="11">
        <v>1</v>
      </c>
      <c r="D87" s="80"/>
      <c r="E87"/>
      <c r="F87"/>
      <c r="G87"/>
      <c r="H87"/>
      <c r="I87"/>
      <c r="J87"/>
    </row>
    <row r="88" spans="2:13" s="25" customFormat="1" x14ac:dyDescent="0.25">
      <c r="B88" s="111" t="s">
        <v>206</v>
      </c>
      <c r="C88" s="11">
        <v>1</v>
      </c>
      <c r="D88" s="169"/>
      <c r="E88"/>
      <c r="F88"/>
      <c r="G88"/>
      <c r="H88"/>
      <c r="I88"/>
      <c r="J88"/>
    </row>
    <row r="89" spans="2:13" s="25" customFormat="1" x14ac:dyDescent="0.25">
      <c r="B89" s="186" t="s">
        <v>207</v>
      </c>
      <c r="C89" s="11">
        <v>1</v>
      </c>
      <c r="D89" s="18"/>
      <c r="E89"/>
      <c r="F89"/>
      <c r="G89"/>
      <c r="H89"/>
      <c r="I89"/>
      <c r="J89"/>
      <c r="K89"/>
    </row>
    <row r="90" spans="2:13" s="25" customFormat="1" x14ac:dyDescent="0.25">
      <c r="B90" s="186" t="s">
        <v>208</v>
      </c>
      <c r="C90" s="11">
        <v>2</v>
      </c>
      <c r="D90" s="18"/>
      <c r="E90"/>
      <c r="F90"/>
      <c r="G90"/>
      <c r="H90"/>
      <c r="I90"/>
      <c r="J90"/>
      <c r="K90"/>
    </row>
    <row r="91" spans="2:13" s="25" customFormat="1" x14ac:dyDescent="0.25">
      <c r="B91" s="186" t="s">
        <v>190</v>
      </c>
      <c r="C91" s="11">
        <v>1</v>
      </c>
      <c r="D91" s="18"/>
      <c r="E91"/>
      <c r="F91"/>
      <c r="G91"/>
      <c r="H91"/>
      <c r="I91"/>
      <c r="J91"/>
      <c r="K91"/>
    </row>
    <row r="92" spans="2:13" s="25" customFormat="1" x14ac:dyDescent="0.25">
      <c r="B92" s="13" t="s">
        <v>149</v>
      </c>
      <c r="C92" s="13">
        <v>1</v>
      </c>
      <c r="D92" s="18"/>
      <c r="E92"/>
      <c r="F92"/>
      <c r="G92"/>
      <c r="H92"/>
      <c r="I92"/>
      <c r="J92"/>
      <c r="K92"/>
    </row>
    <row r="94" spans="2:13" x14ac:dyDescent="0.25">
      <c r="B94" s="115" t="s">
        <v>148</v>
      </c>
      <c r="C94" s="115"/>
      <c r="D94" s="116"/>
      <c r="E94" s="116"/>
      <c r="F94" s="116"/>
      <c r="G94" s="116"/>
    </row>
    <row r="95" spans="2:13" x14ac:dyDescent="0.25">
      <c r="B95" s="115"/>
      <c r="C95" s="115"/>
      <c r="D95" s="116"/>
      <c r="E95" s="116"/>
      <c r="F95" s="116"/>
      <c r="G95" s="116"/>
    </row>
    <row r="96" spans="2:13" x14ac:dyDescent="0.25">
      <c r="B96" s="117"/>
      <c r="C96" s="117"/>
      <c r="D96" s="116"/>
      <c r="E96" s="116"/>
      <c r="F96" s="116"/>
      <c r="G96" s="118"/>
    </row>
    <row r="97" spans="2:9" x14ac:dyDescent="0.25">
      <c r="B97" s="116"/>
      <c r="C97" s="116"/>
      <c r="D97" s="116"/>
      <c r="E97" s="116"/>
      <c r="F97" s="116"/>
      <c r="G97" s="116"/>
    </row>
    <row r="98" spans="2:9" ht="15.75" thickBot="1" x14ac:dyDescent="0.3">
      <c r="B98" s="119"/>
      <c r="C98" s="116"/>
      <c r="D98" s="119"/>
      <c r="E98" s="120"/>
      <c r="G98" s="119"/>
      <c r="I98" s="119"/>
    </row>
    <row r="99" spans="2:9" x14ac:dyDescent="0.25">
      <c r="B99" s="174" t="s">
        <v>185</v>
      </c>
      <c r="C99" s="118"/>
      <c r="D99" s="295" t="s">
        <v>186</v>
      </c>
      <c r="E99" s="295"/>
      <c r="G99" s="173" t="s">
        <v>187</v>
      </c>
      <c r="I99" s="173" t="s">
        <v>188</v>
      </c>
    </row>
  </sheetData>
  <protectedRanges>
    <protectedRange sqref="B63:C64 B56:C57" name="Range4"/>
  </protectedRanges>
  <mergeCells count="58">
    <mergeCell ref="D99:E99"/>
    <mergeCell ref="B70:I70"/>
    <mergeCell ref="C7:I7"/>
    <mergeCell ref="B8:I8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I54:I55"/>
    <mergeCell ref="H54:H55"/>
    <mergeCell ref="I22:I23"/>
    <mergeCell ref="E22:E23"/>
    <mergeCell ref="F22:F23"/>
    <mergeCell ref="G22:G23"/>
    <mergeCell ref="H22:H23"/>
    <mergeCell ref="H43:H44"/>
    <mergeCell ref="I43:I44"/>
    <mergeCell ref="B47:I47"/>
    <mergeCell ref="D22:D23"/>
    <mergeCell ref="D54:D55"/>
    <mergeCell ref="E54:E55"/>
    <mergeCell ref="F54:F55"/>
    <mergeCell ref="G54:G55"/>
    <mergeCell ref="D2:I2"/>
    <mergeCell ref="D3:I3"/>
    <mergeCell ref="D5:I5"/>
    <mergeCell ref="B21:I21"/>
    <mergeCell ref="B53:I53"/>
    <mergeCell ref="C22:C23"/>
    <mergeCell ref="B2:C2"/>
    <mergeCell ref="B3:C3"/>
    <mergeCell ref="B4:C4"/>
    <mergeCell ref="B5:C5"/>
    <mergeCell ref="D4:I4"/>
    <mergeCell ref="B42:I42"/>
    <mergeCell ref="B60:I60"/>
    <mergeCell ref="B81:D81"/>
    <mergeCell ref="C43:C44"/>
    <mergeCell ref="D43:D44"/>
    <mergeCell ref="E43:E44"/>
    <mergeCell ref="F43:F44"/>
    <mergeCell ref="G43:G44"/>
    <mergeCell ref="C54:C55"/>
    <mergeCell ref="C61:C62"/>
    <mergeCell ref="E61:E62"/>
    <mergeCell ref="F61:F62"/>
    <mergeCell ref="G61:G62"/>
    <mergeCell ref="B76:H76"/>
    <mergeCell ref="I61:I62"/>
    <mergeCell ref="D61:D62"/>
    <mergeCell ref="H61:H62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41"/>
  <sheetViews>
    <sheetView showGridLines="0" topLeftCell="A46" zoomScaleNormal="100" workbookViewId="0">
      <selection activeCell="G72" sqref="G72"/>
    </sheetView>
  </sheetViews>
  <sheetFormatPr defaultColWidth="9.140625" defaultRowHeight="14.25" x14ac:dyDescent="0.2"/>
  <cols>
    <col min="1" max="1" width="9.140625" style="25"/>
    <col min="2" max="2" width="50.85546875" style="25" customWidth="1"/>
    <col min="3" max="3" width="15.85546875" style="25" customWidth="1"/>
    <col min="4" max="4" width="13" style="25" customWidth="1"/>
    <col min="5" max="5" width="22" style="25" customWidth="1"/>
    <col min="6" max="6" width="21.28515625" style="25" customWidth="1"/>
    <col min="7" max="7" width="21.140625" style="25" customWidth="1"/>
    <col min="8" max="11" width="22.28515625" style="25" customWidth="1"/>
    <col min="12" max="12" width="23" style="25" customWidth="1"/>
    <col min="13" max="16384" width="9.140625" style="25"/>
  </cols>
  <sheetData>
    <row r="1" spans="1:9" ht="15" thickBot="1" x14ac:dyDescent="0.25"/>
    <row r="2" spans="1:9" ht="16.5" customHeight="1" thickBot="1" x14ac:dyDescent="0.3">
      <c r="B2" s="258" t="s">
        <v>0</v>
      </c>
      <c r="C2" s="259"/>
      <c r="D2" s="236" t="s">
        <v>182</v>
      </c>
      <c r="E2" s="237"/>
      <c r="F2" s="237"/>
      <c r="G2" s="237"/>
      <c r="H2" s="237"/>
      <c r="I2" s="238"/>
    </row>
    <row r="3" spans="1:9" ht="21" customHeight="1" thickBot="1" x14ac:dyDescent="0.3">
      <c r="B3" s="258" t="s">
        <v>1</v>
      </c>
      <c r="C3" s="259"/>
      <c r="D3" s="236" t="s">
        <v>174</v>
      </c>
      <c r="E3" s="237"/>
      <c r="F3" s="237"/>
      <c r="G3" s="237"/>
      <c r="H3" s="237"/>
      <c r="I3" s="238"/>
    </row>
    <row r="4" spans="1:9" ht="16.5" thickBot="1" x14ac:dyDescent="0.3">
      <c r="B4" s="258" t="s">
        <v>173</v>
      </c>
      <c r="C4" s="259"/>
      <c r="D4" s="236" t="s">
        <v>183</v>
      </c>
      <c r="E4" s="237"/>
      <c r="F4" s="237"/>
      <c r="G4" s="237"/>
      <c r="H4" s="237"/>
      <c r="I4" s="238"/>
    </row>
    <row r="5" spans="1:9" ht="26.25" customHeight="1" thickBot="1" x14ac:dyDescent="0.3">
      <c r="B5" s="275" t="s">
        <v>2</v>
      </c>
      <c r="C5" s="276"/>
      <c r="D5" s="239"/>
      <c r="E5" s="240"/>
      <c r="F5" s="240"/>
      <c r="G5" s="240"/>
      <c r="H5" s="240"/>
      <c r="I5" s="241"/>
    </row>
    <row r="6" spans="1:9" ht="16.5" thickBot="1" x14ac:dyDescent="0.3">
      <c r="B6" s="1"/>
      <c r="C6" s="1"/>
      <c r="D6" s="21"/>
      <c r="E6" s="21"/>
      <c r="F6" s="21"/>
      <c r="G6" s="21"/>
      <c r="H6" s="21"/>
      <c r="I6" s="21"/>
    </row>
    <row r="7" spans="1:9" customFormat="1" ht="21" customHeight="1" x14ac:dyDescent="0.3">
      <c r="A7" s="110"/>
      <c r="B7" s="170" t="s">
        <v>145</v>
      </c>
      <c r="C7" s="247" t="s">
        <v>146</v>
      </c>
      <c r="D7" s="247"/>
      <c r="E7" s="247"/>
      <c r="F7" s="247"/>
      <c r="G7" s="247"/>
      <c r="H7" s="247"/>
      <c r="I7" s="248"/>
    </row>
    <row r="8" spans="1:9" customFormat="1" ht="16.5" x14ac:dyDescent="0.3">
      <c r="B8" s="249" t="s">
        <v>175</v>
      </c>
      <c r="C8" s="250"/>
      <c r="D8" s="250"/>
      <c r="E8" s="250"/>
      <c r="F8" s="250"/>
      <c r="G8" s="250"/>
      <c r="H8" s="250"/>
      <c r="I8" s="251"/>
    </row>
    <row r="9" spans="1:9" customFormat="1" ht="16.5" x14ac:dyDescent="0.3">
      <c r="B9" s="249" t="s">
        <v>176</v>
      </c>
      <c r="C9" s="250"/>
      <c r="D9" s="250"/>
      <c r="E9" s="250"/>
      <c r="F9" s="250"/>
      <c r="G9" s="250"/>
      <c r="H9" s="250"/>
      <c r="I9" s="251"/>
    </row>
    <row r="10" spans="1:9" customFormat="1" ht="14.45" customHeight="1" x14ac:dyDescent="0.3">
      <c r="B10" s="249" t="s">
        <v>219</v>
      </c>
      <c r="C10" s="250"/>
      <c r="D10" s="250"/>
      <c r="E10" s="250"/>
      <c r="F10" s="250"/>
      <c r="G10" s="250"/>
      <c r="H10" s="250"/>
      <c r="I10" s="251"/>
    </row>
    <row r="11" spans="1:9" customFormat="1" ht="14.45" customHeight="1" x14ac:dyDescent="0.3">
      <c r="B11" s="249" t="s">
        <v>177</v>
      </c>
      <c r="C11" s="250"/>
      <c r="D11" s="250"/>
      <c r="E11" s="250"/>
      <c r="F11" s="250"/>
      <c r="G11" s="250"/>
      <c r="H11" s="250"/>
      <c r="I11" s="251"/>
    </row>
    <row r="12" spans="1:9" customFormat="1" ht="14.45" customHeight="1" x14ac:dyDescent="0.3">
      <c r="B12" s="249" t="s">
        <v>218</v>
      </c>
      <c r="C12" s="250"/>
      <c r="D12" s="250"/>
      <c r="E12" s="250"/>
      <c r="F12" s="250"/>
      <c r="G12" s="250"/>
      <c r="H12" s="250"/>
      <c r="I12" s="251"/>
    </row>
    <row r="13" spans="1:9" customFormat="1" ht="16.5" x14ac:dyDescent="0.3">
      <c r="B13" s="249" t="s">
        <v>220</v>
      </c>
      <c r="C13" s="250"/>
      <c r="D13" s="250"/>
      <c r="E13" s="250"/>
      <c r="F13" s="250"/>
      <c r="G13" s="250"/>
      <c r="H13" s="250"/>
      <c r="I13" s="251"/>
    </row>
    <row r="14" spans="1:9" customFormat="1" ht="14.45" customHeight="1" x14ac:dyDescent="0.3">
      <c r="B14" s="249" t="s">
        <v>222</v>
      </c>
      <c r="C14" s="250"/>
      <c r="D14" s="250"/>
      <c r="E14" s="250"/>
      <c r="F14" s="250"/>
      <c r="G14" s="250"/>
      <c r="H14" s="250"/>
      <c r="I14" s="251"/>
    </row>
    <row r="15" spans="1:9" customFormat="1" ht="14.45" customHeight="1" x14ac:dyDescent="0.3">
      <c r="B15" s="249" t="s">
        <v>225</v>
      </c>
      <c r="C15" s="250"/>
      <c r="D15" s="250"/>
      <c r="E15" s="250"/>
      <c r="F15" s="250"/>
      <c r="G15" s="250"/>
      <c r="H15" s="250"/>
      <c r="I15" s="251"/>
    </row>
    <row r="16" spans="1:9" customFormat="1" ht="14.45" customHeight="1" x14ac:dyDescent="0.3">
      <c r="B16" s="249" t="s">
        <v>223</v>
      </c>
      <c r="C16" s="250"/>
      <c r="D16" s="250"/>
      <c r="E16" s="250"/>
      <c r="F16" s="250"/>
      <c r="G16" s="250"/>
      <c r="H16" s="250"/>
      <c r="I16" s="251"/>
    </row>
    <row r="17" spans="2:12" customFormat="1" ht="14.45" customHeight="1" x14ac:dyDescent="0.3">
      <c r="B17" s="249" t="s">
        <v>224</v>
      </c>
      <c r="C17" s="250"/>
      <c r="D17" s="250"/>
      <c r="E17" s="250"/>
      <c r="F17" s="250"/>
      <c r="G17" s="250"/>
      <c r="H17" s="250"/>
      <c r="I17" s="251"/>
    </row>
    <row r="18" spans="2:12" customFormat="1" ht="14.45" customHeight="1" x14ac:dyDescent="0.3">
      <c r="B18" s="249" t="s">
        <v>221</v>
      </c>
      <c r="C18" s="250"/>
      <c r="D18" s="250"/>
      <c r="E18" s="250"/>
      <c r="F18" s="250"/>
      <c r="G18" s="250"/>
      <c r="H18" s="250"/>
      <c r="I18" s="251"/>
    </row>
    <row r="19" spans="2:12" customFormat="1" ht="16.149999999999999" customHeight="1" x14ac:dyDescent="0.3">
      <c r="B19" s="249" t="s">
        <v>178</v>
      </c>
      <c r="C19" s="250"/>
      <c r="D19" s="250"/>
      <c r="E19" s="250"/>
      <c r="F19" s="250"/>
      <c r="G19" s="250"/>
      <c r="H19" s="250"/>
      <c r="I19" s="251"/>
    </row>
    <row r="20" spans="2:12" ht="16.5" thickBot="1" x14ac:dyDescent="0.3">
      <c r="B20" s="1"/>
      <c r="C20" s="1"/>
      <c r="D20" s="21"/>
      <c r="E20" s="21"/>
      <c r="F20" s="21"/>
      <c r="G20" s="21"/>
      <c r="H20" s="21"/>
      <c r="I20" s="21"/>
    </row>
    <row r="21" spans="2:12" ht="15.75" customHeight="1" thickBot="1" x14ac:dyDescent="0.25">
      <c r="B21" s="296" t="s">
        <v>3</v>
      </c>
      <c r="C21" s="297"/>
      <c r="D21" s="297"/>
      <c r="E21" s="297"/>
      <c r="F21" s="297"/>
      <c r="G21" s="297"/>
      <c r="H21" s="297"/>
      <c r="I21" s="298"/>
    </row>
    <row r="22" spans="2:12" ht="15" customHeight="1" x14ac:dyDescent="0.2">
      <c r="B22" s="72" t="s">
        <v>4</v>
      </c>
      <c r="C22" s="220" t="s">
        <v>153</v>
      </c>
      <c r="D22" s="274" t="s">
        <v>5</v>
      </c>
      <c r="E22" s="284" t="s">
        <v>31</v>
      </c>
      <c r="F22" s="228" t="s">
        <v>137</v>
      </c>
      <c r="G22" s="228" t="s">
        <v>138</v>
      </c>
      <c r="H22" s="228" t="s">
        <v>139</v>
      </c>
      <c r="I22" s="228" t="s">
        <v>150</v>
      </c>
    </row>
    <row r="23" spans="2:12" ht="15" thickBot="1" x14ac:dyDescent="0.25">
      <c r="B23" s="73" t="s">
        <v>80</v>
      </c>
      <c r="C23" s="221"/>
      <c r="D23" s="261"/>
      <c r="E23" s="285"/>
      <c r="F23" s="229"/>
      <c r="G23" s="229"/>
      <c r="H23" s="229"/>
      <c r="I23" s="229"/>
    </row>
    <row r="24" spans="2:12" s="27" customFormat="1" x14ac:dyDescent="0.2">
      <c r="B24" s="64" t="s">
        <v>81</v>
      </c>
      <c r="C24" s="134">
        <v>12</v>
      </c>
      <c r="D24" s="95">
        <v>15849</v>
      </c>
      <c r="E24" s="16"/>
      <c r="F24" s="193">
        <f>E24*12</f>
        <v>0</v>
      </c>
      <c r="G24" s="41">
        <f>(F24*$G$61)+F24</f>
        <v>0</v>
      </c>
      <c r="H24" s="41">
        <f>(G24*$H$61)+G24</f>
        <v>0</v>
      </c>
      <c r="I24" s="94">
        <f>F24+G24+H24</f>
        <v>0</v>
      </c>
      <c r="J24" s="25"/>
      <c r="K24" s="25"/>
      <c r="L24" s="25"/>
    </row>
    <row r="25" spans="2:12" s="27" customFormat="1" x14ac:dyDescent="0.2">
      <c r="B25" s="44" t="s">
        <v>82</v>
      </c>
      <c r="C25" s="135">
        <v>8</v>
      </c>
      <c r="D25" s="23">
        <v>2712</v>
      </c>
      <c r="E25" s="18"/>
      <c r="F25" s="193">
        <f t="shared" ref="F25:F28" si="0">E25*12</f>
        <v>0</v>
      </c>
      <c r="G25" s="41">
        <f>(F25*$G$61)+F25</f>
        <v>0</v>
      </c>
      <c r="H25" s="41">
        <f t="shared" ref="H25:H28" si="1">(G25*$H$61)+G25</f>
        <v>0</v>
      </c>
      <c r="I25" s="94">
        <f>F25+G25+H25</f>
        <v>0</v>
      </c>
      <c r="J25" s="25"/>
      <c r="K25" s="25"/>
      <c r="L25" s="25"/>
    </row>
    <row r="26" spans="2:12" s="27" customFormat="1" x14ac:dyDescent="0.2">
      <c r="B26" s="44" t="s">
        <v>83</v>
      </c>
      <c r="C26" s="135">
        <v>10</v>
      </c>
      <c r="D26" s="23">
        <v>1579</v>
      </c>
      <c r="E26" s="18"/>
      <c r="F26" s="193">
        <f t="shared" si="0"/>
        <v>0</v>
      </c>
      <c r="G26" s="41">
        <f t="shared" ref="G26:G28" si="2">(F26*$G$61)+F26</f>
        <v>0</v>
      </c>
      <c r="H26" s="41">
        <f t="shared" si="1"/>
        <v>0</v>
      </c>
      <c r="I26" s="94">
        <f t="shared" ref="I26:I28" si="3">F26+G26+H26</f>
        <v>0</v>
      </c>
      <c r="J26" s="25"/>
      <c r="K26" s="25"/>
      <c r="L26" s="25"/>
    </row>
    <row r="27" spans="2:12" s="27" customFormat="1" x14ac:dyDescent="0.2">
      <c r="B27" s="44" t="s">
        <v>84</v>
      </c>
      <c r="C27" s="135">
        <v>10</v>
      </c>
      <c r="D27" s="23">
        <v>16006</v>
      </c>
      <c r="E27" s="18"/>
      <c r="F27" s="193">
        <f t="shared" si="0"/>
        <v>0</v>
      </c>
      <c r="G27" s="41">
        <f t="shared" si="2"/>
        <v>0</v>
      </c>
      <c r="H27" s="41">
        <f t="shared" si="1"/>
        <v>0</v>
      </c>
      <c r="I27" s="94">
        <f t="shared" si="3"/>
        <v>0</v>
      </c>
      <c r="J27" s="25"/>
      <c r="K27" s="25"/>
      <c r="L27" s="25"/>
    </row>
    <row r="28" spans="2:12" s="27" customFormat="1" x14ac:dyDescent="0.2">
      <c r="B28" s="52" t="s">
        <v>85</v>
      </c>
      <c r="C28" s="137">
        <v>1</v>
      </c>
      <c r="D28" s="96">
        <v>5680</v>
      </c>
      <c r="E28" s="54"/>
      <c r="F28" s="193">
        <f t="shared" si="0"/>
        <v>0</v>
      </c>
      <c r="G28" s="41">
        <f t="shared" si="2"/>
        <v>0</v>
      </c>
      <c r="H28" s="41">
        <f t="shared" si="1"/>
        <v>0</v>
      </c>
      <c r="I28" s="94">
        <f t="shared" si="3"/>
        <v>0</v>
      </c>
      <c r="J28" s="25"/>
      <c r="K28" s="25"/>
      <c r="L28" s="25"/>
    </row>
    <row r="29" spans="2:12" s="27" customFormat="1" ht="15" thickBot="1" x14ac:dyDescent="0.25">
      <c r="B29" s="162" t="s">
        <v>171</v>
      </c>
      <c r="C29" s="138">
        <v>6</v>
      </c>
      <c r="D29" s="163">
        <v>2346</v>
      </c>
      <c r="E29" s="164"/>
      <c r="F29" s="193">
        <f>E29*12</f>
        <v>0</v>
      </c>
      <c r="G29" s="41">
        <f>(F29*$G$61)+F29</f>
        <v>0</v>
      </c>
      <c r="H29" s="41">
        <f>(G29*$H$61)+G29</f>
        <v>0</v>
      </c>
      <c r="I29" s="94">
        <f>F29+G29+H29</f>
        <v>0</v>
      </c>
      <c r="J29" s="25"/>
      <c r="K29" s="25"/>
      <c r="L29" s="25"/>
    </row>
    <row r="30" spans="2:12" ht="15" thickBot="1" x14ac:dyDescent="0.25">
      <c r="B30" s="7" t="s">
        <v>12</v>
      </c>
      <c r="C30" s="61">
        <f>SUM(C24:C29)</f>
        <v>47</v>
      </c>
      <c r="D30" s="61">
        <f>SUM(D24:D29)</f>
        <v>44172</v>
      </c>
      <c r="E30" s="55"/>
      <c r="F30" s="209">
        <f>SUM(F24:F29)</f>
        <v>0</v>
      </c>
      <c r="G30" s="209">
        <f>SUM(G24:G29)</f>
        <v>0</v>
      </c>
      <c r="H30" s="209">
        <f>SUM(H24:H29)</f>
        <v>0</v>
      </c>
      <c r="I30" s="209">
        <f t="shared" ref="I30" si="4">SUM(I24:I29)</f>
        <v>0</v>
      </c>
    </row>
    <row r="31" spans="2:12" ht="15.75" customHeight="1" thickBot="1" x14ac:dyDescent="0.25"/>
    <row r="32" spans="2:12" ht="16.5" thickBot="1" x14ac:dyDescent="0.25">
      <c r="B32" s="296" t="s">
        <v>18</v>
      </c>
      <c r="C32" s="297"/>
      <c r="D32" s="297"/>
      <c r="E32" s="297"/>
      <c r="F32" s="297"/>
      <c r="G32" s="297"/>
      <c r="H32" s="297"/>
      <c r="I32" s="298"/>
    </row>
    <row r="33" spans="2:12" ht="14.25" customHeight="1" x14ac:dyDescent="0.2">
      <c r="B33" s="65" t="s">
        <v>4</v>
      </c>
      <c r="C33" s="220" t="s">
        <v>153</v>
      </c>
      <c r="D33" s="274" t="s">
        <v>5</v>
      </c>
      <c r="E33" s="228" t="s">
        <v>31</v>
      </c>
      <c r="F33" s="228" t="s">
        <v>137</v>
      </c>
      <c r="G33" s="228" t="s">
        <v>138</v>
      </c>
      <c r="H33" s="228" t="s">
        <v>139</v>
      </c>
      <c r="I33" s="228" t="s">
        <v>150</v>
      </c>
    </row>
    <row r="34" spans="2:12" ht="15" thickBot="1" x14ac:dyDescent="0.25">
      <c r="B34" s="14" t="s">
        <v>80</v>
      </c>
      <c r="C34" s="221"/>
      <c r="D34" s="261"/>
      <c r="E34" s="229"/>
      <c r="F34" s="229"/>
      <c r="G34" s="229"/>
      <c r="H34" s="229"/>
      <c r="I34" s="229"/>
    </row>
    <row r="35" spans="2:12" x14ac:dyDescent="0.2">
      <c r="B35" s="100" t="s">
        <v>86</v>
      </c>
      <c r="C35" s="146">
        <v>5</v>
      </c>
      <c r="D35" s="97">
        <v>350</v>
      </c>
      <c r="E35" s="16"/>
      <c r="F35" s="98">
        <f>E35*12</f>
        <v>0</v>
      </c>
      <c r="G35" s="193">
        <f>(F35*$G$61)+F35</f>
        <v>0</v>
      </c>
      <c r="H35" s="193">
        <f>(G35*$H$61)+G35</f>
        <v>0</v>
      </c>
      <c r="I35" s="211">
        <f>F35+G35+H35</f>
        <v>0</v>
      </c>
    </row>
    <row r="36" spans="2:12" x14ac:dyDescent="0.2">
      <c r="B36" s="102" t="s">
        <v>87</v>
      </c>
      <c r="C36" s="147">
        <v>5</v>
      </c>
      <c r="D36" s="28">
        <v>650</v>
      </c>
      <c r="E36" s="18"/>
      <c r="F36" s="208">
        <f>E36*12</f>
        <v>0</v>
      </c>
      <c r="G36" s="193">
        <f t="shared" ref="G36:G47" si="5">(F36*$G$61)+F36</f>
        <v>0</v>
      </c>
      <c r="H36" s="193">
        <f t="shared" ref="H36:H49" si="6">(G36*$H$61)+G36</f>
        <v>0</v>
      </c>
      <c r="I36" s="211">
        <f t="shared" ref="I36:I49" si="7">F36+G36+H36</f>
        <v>0</v>
      </c>
    </row>
    <row r="37" spans="2:12" s="5" customFormat="1" ht="15" x14ac:dyDescent="0.25">
      <c r="B37" s="52" t="s">
        <v>135</v>
      </c>
      <c r="C37" s="137">
        <v>10</v>
      </c>
      <c r="D37" s="53">
        <v>2061</v>
      </c>
      <c r="E37" s="54"/>
      <c r="F37" s="208">
        <f t="shared" ref="F37:F49" si="8">E37*12</f>
        <v>0</v>
      </c>
      <c r="G37" s="193">
        <f t="shared" si="5"/>
        <v>0</v>
      </c>
      <c r="H37" s="193">
        <f t="shared" si="6"/>
        <v>0</v>
      </c>
      <c r="I37" s="211">
        <f t="shared" si="7"/>
        <v>0</v>
      </c>
      <c r="J37"/>
      <c r="K37"/>
      <c r="L37"/>
    </row>
    <row r="38" spans="2:12" x14ac:dyDescent="0.2">
      <c r="B38" s="102" t="s">
        <v>88</v>
      </c>
      <c r="C38" s="147">
        <v>5</v>
      </c>
      <c r="D38" s="28">
        <v>81</v>
      </c>
      <c r="E38" s="18"/>
      <c r="F38" s="208">
        <f t="shared" si="8"/>
        <v>0</v>
      </c>
      <c r="G38" s="193">
        <f t="shared" si="5"/>
        <v>0</v>
      </c>
      <c r="H38" s="193">
        <f t="shared" si="6"/>
        <v>0</v>
      </c>
      <c r="I38" s="211">
        <f t="shared" si="7"/>
        <v>0</v>
      </c>
    </row>
    <row r="39" spans="2:12" x14ac:dyDescent="0.2">
      <c r="B39" s="102" t="s">
        <v>89</v>
      </c>
      <c r="C39" s="147">
        <v>5</v>
      </c>
      <c r="D39" s="28">
        <v>5200</v>
      </c>
      <c r="E39" s="18"/>
      <c r="F39" s="208">
        <f t="shared" si="8"/>
        <v>0</v>
      </c>
      <c r="G39" s="193">
        <f t="shared" si="5"/>
        <v>0</v>
      </c>
      <c r="H39" s="193">
        <f t="shared" si="6"/>
        <v>0</v>
      </c>
      <c r="I39" s="211">
        <f t="shared" si="7"/>
        <v>0</v>
      </c>
    </row>
    <row r="40" spans="2:12" x14ac:dyDescent="0.2">
      <c r="B40" s="102" t="s">
        <v>90</v>
      </c>
      <c r="C40" s="147">
        <v>0</v>
      </c>
      <c r="D40" s="28">
        <v>60</v>
      </c>
      <c r="E40" s="18"/>
      <c r="F40" s="208">
        <f t="shared" si="8"/>
        <v>0</v>
      </c>
      <c r="G40" s="193">
        <f t="shared" si="5"/>
        <v>0</v>
      </c>
      <c r="H40" s="193">
        <f t="shared" si="6"/>
        <v>0</v>
      </c>
      <c r="I40" s="211">
        <f t="shared" si="7"/>
        <v>0</v>
      </c>
    </row>
    <row r="41" spans="2:12" x14ac:dyDescent="0.2">
      <c r="B41" s="102" t="s">
        <v>91</v>
      </c>
      <c r="C41" s="147">
        <v>2</v>
      </c>
      <c r="D41" s="28">
        <v>152</v>
      </c>
      <c r="E41" s="18"/>
      <c r="F41" s="208">
        <f t="shared" si="8"/>
        <v>0</v>
      </c>
      <c r="G41" s="193">
        <f t="shared" si="5"/>
        <v>0</v>
      </c>
      <c r="H41" s="193">
        <f t="shared" si="6"/>
        <v>0</v>
      </c>
      <c r="I41" s="211">
        <f t="shared" si="7"/>
        <v>0</v>
      </c>
    </row>
    <row r="42" spans="2:12" x14ac:dyDescent="0.2">
      <c r="B42" s="102" t="s">
        <v>92</v>
      </c>
      <c r="C42" s="147">
        <v>10</v>
      </c>
      <c r="D42" s="28">
        <v>1795</v>
      </c>
      <c r="E42" s="18"/>
      <c r="F42" s="208">
        <f t="shared" si="8"/>
        <v>0</v>
      </c>
      <c r="G42" s="193">
        <f t="shared" si="5"/>
        <v>0</v>
      </c>
      <c r="H42" s="193">
        <f t="shared" si="6"/>
        <v>0</v>
      </c>
      <c r="I42" s="211">
        <f t="shared" si="7"/>
        <v>0</v>
      </c>
    </row>
    <row r="43" spans="2:12" x14ac:dyDescent="0.2">
      <c r="B43" s="102" t="s">
        <v>93</v>
      </c>
      <c r="C43" s="147">
        <v>12</v>
      </c>
      <c r="D43" s="28">
        <v>2397</v>
      </c>
      <c r="E43" s="18"/>
      <c r="F43" s="208">
        <f t="shared" si="8"/>
        <v>0</v>
      </c>
      <c r="G43" s="193">
        <f t="shared" si="5"/>
        <v>0</v>
      </c>
      <c r="H43" s="193">
        <f t="shared" si="6"/>
        <v>0</v>
      </c>
      <c r="I43" s="211">
        <f t="shared" si="7"/>
        <v>0</v>
      </c>
    </row>
    <row r="44" spans="2:12" x14ac:dyDescent="0.2">
      <c r="B44" s="102" t="s">
        <v>94</v>
      </c>
      <c r="C44" s="147">
        <v>5</v>
      </c>
      <c r="D44" s="28">
        <v>349</v>
      </c>
      <c r="E44" s="18"/>
      <c r="F44" s="208">
        <f t="shared" si="8"/>
        <v>0</v>
      </c>
      <c r="G44" s="193">
        <f t="shared" si="5"/>
        <v>0</v>
      </c>
      <c r="H44" s="193">
        <f t="shared" si="6"/>
        <v>0</v>
      </c>
      <c r="I44" s="211">
        <f t="shared" si="7"/>
        <v>0</v>
      </c>
    </row>
    <row r="45" spans="2:12" x14ac:dyDescent="0.2">
      <c r="B45" s="102" t="s">
        <v>170</v>
      </c>
      <c r="C45" s="147">
        <v>10</v>
      </c>
      <c r="D45" s="28">
        <v>1084</v>
      </c>
      <c r="E45" s="18"/>
      <c r="F45" s="208">
        <f t="shared" si="8"/>
        <v>0</v>
      </c>
      <c r="G45" s="193">
        <f t="shared" si="5"/>
        <v>0</v>
      </c>
      <c r="H45" s="193">
        <f t="shared" si="6"/>
        <v>0</v>
      </c>
      <c r="I45" s="211">
        <f t="shared" si="7"/>
        <v>0</v>
      </c>
    </row>
    <row r="46" spans="2:12" x14ac:dyDescent="0.2">
      <c r="B46" s="102" t="s">
        <v>95</v>
      </c>
      <c r="C46" s="147">
        <v>1</v>
      </c>
      <c r="D46" s="28">
        <v>30</v>
      </c>
      <c r="E46" s="18"/>
      <c r="F46" s="208">
        <f t="shared" si="8"/>
        <v>0</v>
      </c>
      <c r="G46" s="193">
        <f t="shared" si="5"/>
        <v>0</v>
      </c>
      <c r="H46" s="193">
        <f t="shared" si="6"/>
        <v>0</v>
      </c>
      <c r="I46" s="211">
        <f t="shared" si="7"/>
        <v>0</v>
      </c>
    </row>
    <row r="47" spans="2:12" x14ac:dyDescent="0.2">
      <c r="B47" s="160" t="s">
        <v>96</v>
      </c>
      <c r="C47" s="160">
        <v>1</v>
      </c>
      <c r="D47" s="28">
        <v>296</v>
      </c>
      <c r="E47" s="18"/>
      <c r="F47" s="208">
        <f t="shared" si="8"/>
        <v>0</v>
      </c>
      <c r="G47" s="193">
        <f t="shared" si="5"/>
        <v>0</v>
      </c>
      <c r="H47" s="193">
        <f t="shared" si="6"/>
        <v>0</v>
      </c>
      <c r="I47" s="211">
        <f t="shared" si="7"/>
        <v>0</v>
      </c>
    </row>
    <row r="48" spans="2:12" x14ac:dyDescent="0.2">
      <c r="B48" s="161" t="s">
        <v>169</v>
      </c>
      <c r="C48" s="161">
        <v>5</v>
      </c>
      <c r="D48" s="28">
        <v>500</v>
      </c>
      <c r="E48" s="18"/>
      <c r="F48" s="208">
        <f t="shared" si="8"/>
        <v>0</v>
      </c>
      <c r="G48" s="193">
        <f>(F48*$G$61)+F48</f>
        <v>0</v>
      </c>
      <c r="H48" s="193">
        <f>(G48*$H$61)+G48</f>
        <v>0</v>
      </c>
      <c r="I48" s="211">
        <f t="shared" si="7"/>
        <v>0</v>
      </c>
    </row>
    <row r="49" spans="2:13" ht="15" thickBot="1" x14ac:dyDescent="0.25">
      <c r="B49" s="103" t="s">
        <v>97</v>
      </c>
      <c r="C49" s="148">
        <v>0</v>
      </c>
      <c r="D49" s="104">
        <v>180</v>
      </c>
      <c r="E49" s="54"/>
      <c r="F49" s="208">
        <f t="shared" si="8"/>
        <v>0</v>
      </c>
      <c r="G49" s="193">
        <f>(F49*$G$61)+F49</f>
        <v>0</v>
      </c>
      <c r="H49" s="193">
        <f t="shared" si="6"/>
        <v>0</v>
      </c>
      <c r="I49" s="211">
        <f t="shared" si="7"/>
        <v>0</v>
      </c>
    </row>
    <row r="50" spans="2:13" ht="15" thickBot="1" x14ac:dyDescent="0.25">
      <c r="B50" s="82" t="s">
        <v>12</v>
      </c>
      <c r="C50" s="67">
        <f>SUM(C35:C49)</f>
        <v>76</v>
      </c>
      <c r="D50" s="67">
        <f>SUM(D35:D49)</f>
        <v>15185</v>
      </c>
      <c r="E50" s="77"/>
      <c r="F50" s="210">
        <f>SUM(F35:F49)</f>
        <v>0</v>
      </c>
      <c r="G50" s="200">
        <f>SUM(G35:G49)</f>
        <v>0</v>
      </c>
      <c r="H50" s="200">
        <f>SUM(H35:H49)</f>
        <v>0</v>
      </c>
      <c r="I50" s="76">
        <f>SUM(I35:I49)</f>
        <v>0</v>
      </c>
    </row>
    <row r="51" spans="2:13" ht="15.75" customHeight="1" thickBot="1" x14ac:dyDescent="0.25"/>
    <row r="52" spans="2:13" ht="19.5" thickBot="1" x14ac:dyDescent="0.35">
      <c r="B52" s="230" t="s">
        <v>196</v>
      </c>
      <c r="C52" s="231"/>
      <c r="D52" s="231"/>
      <c r="E52" s="231"/>
      <c r="F52" s="231"/>
      <c r="G52" s="231"/>
      <c r="H52" s="231"/>
      <c r="I52" s="232"/>
    </row>
    <row r="53" spans="2:13" ht="25.5" x14ac:dyDescent="0.25">
      <c r="B53" s="19" t="s">
        <v>27</v>
      </c>
      <c r="C53" s="19" t="s">
        <v>28</v>
      </c>
      <c r="D53" s="19" t="s">
        <v>29</v>
      </c>
      <c r="E53" s="19" t="s">
        <v>195</v>
      </c>
      <c r="F53" s="19" t="s">
        <v>192</v>
      </c>
      <c r="G53" s="19" t="s">
        <v>193</v>
      </c>
      <c r="H53" s="19" t="s">
        <v>194</v>
      </c>
      <c r="I53" s="19" t="s">
        <v>150</v>
      </c>
      <c r="J53"/>
      <c r="K53"/>
    </row>
    <row r="54" spans="2:13" ht="15" x14ac:dyDescent="0.25">
      <c r="B54" s="183" t="s">
        <v>189</v>
      </c>
      <c r="C54" s="10">
        <v>5</v>
      </c>
      <c r="D54" s="16"/>
      <c r="E54" s="187">
        <f>C54*D54</f>
        <v>0</v>
      </c>
      <c r="F54" s="208">
        <f>E54*12</f>
        <v>0</v>
      </c>
      <c r="G54" s="193">
        <f>(F54*$G$61)+F54</f>
        <v>0</v>
      </c>
      <c r="H54" s="41">
        <f>(G54*$H$61)+G54</f>
        <v>0</v>
      </c>
      <c r="I54" s="101">
        <f>F54+G54+H54</f>
        <v>0</v>
      </c>
      <c r="J54"/>
      <c r="K54"/>
      <c r="M54" s="36"/>
    </row>
    <row r="55" spans="2:13" ht="15.75" thickBot="1" x14ac:dyDescent="0.3">
      <c r="B55" s="13" t="s">
        <v>30</v>
      </c>
      <c r="C55" s="11">
        <v>10</v>
      </c>
      <c r="D55" s="18"/>
      <c r="E55" s="188">
        <f>C55*D55</f>
        <v>0</v>
      </c>
      <c r="F55" s="208">
        <f>E55*12</f>
        <v>0</v>
      </c>
      <c r="G55" s="193">
        <f>(F55*$G$61)+F55</f>
        <v>0</v>
      </c>
      <c r="H55" s="41">
        <f>(G55*$H$61)+G55</f>
        <v>0</v>
      </c>
      <c r="I55" s="101">
        <f>F55+G55+H55</f>
        <v>0</v>
      </c>
      <c r="J55"/>
      <c r="K55"/>
    </row>
    <row r="56" spans="2:13" ht="15" thickBot="1" x14ac:dyDescent="0.25">
      <c r="B56" s="82" t="s">
        <v>191</v>
      </c>
      <c r="C56" s="82"/>
      <c r="D56" s="82"/>
      <c r="E56" s="182">
        <f>SUM(E54:E55)</f>
        <v>0</v>
      </c>
      <c r="F56" s="182">
        <f>SUM(F54:F55)</f>
        <v>0</v>
      </c>
      <c r="G56" s="212">
        <f>SUM(G54:G55)</f>
        <v>0</v>
      </c>
      <c r="H56" s="182">
        <f>SUM(H54:H55)</f>
        <v>0</v>
      </c>
      <c r="I56" s="189">
        <f>SUM(I54:I55)</f>
        <v>0</v>
      </c>
    </row>
    <row r="57" spans="2:13" ht="15.75" customHeight="1" thickBot="1" x14ac:dyDescent="0.25"/>
    <row r="58" spans="2:13" ht="15.75" customHeight="1" thickBot="1" x14ac:dyDescent="0.25">
      <c r="B58" s="277" t="s">
        <v>144</v>
      </c>
      <c r="C58" s="278"/>
      <c r="D58" s="278"/>
      <c r="E58" s="278"/>
      <c r="F58" s="278"/>
      <c r="G58" s="278"/>
      <c r="H58" s="278"/>
      <c r="I58" s="109">
        <f>I30+I50+I56</f>
        <v>0</v>
      </c>
      <c r="M58" s="37"/>
    </row>
    <row r="60" spans="2:13" ht="15.75" x14ac:dyDescent="0.25">
      <c r="B60" s="299" t="s">
        <v>23</v>
      </c>
      <c r="C60" s="300"/>
      <c r="D60" s="300"/>
      <c r="E60" s="300"/>
      <c r="F60" s="301"/>
      <c r="G60" s="31" t="s">
        <v>24</v>
      </c>
      <c r="H60" s="31" t="s">
        <v>25</v>
      </c>
    </row>
    <row r="61" spans="2:13" x14ac:dyDescent="0.2">
      <c r="B61" s="302" t="s">
        <v>26</v>
      </c>
      <c r="C61" s="303"/>
      <c r="D61" s="303"/>
      <c r="E61" s="303"/>
      <c r="F61" s="304"/>
      <c r="G61" s="32"/>
      <c r="H61" s="32"/>
    </row>
    <row r="63" spans="2:13" ht="15.75" thickBot="1" x14ac:dyDescent="0.3">
      <c r="E63"/>
    </row>
    <row r="64" spans="2:13" ht="19.5" thickBot="1" x14ac:dyDescent="0.35">
      <c r="B64" s="217" t="s">
        <v>202</v>
      </c>
      <c r="C64" s="218"/>
      <c r="D64" s="219"/>
      <c r="E64"/>
      <c r="F64"/>
      <c r="G64"/>
      <c r="H64"/>
    </row>
    <row r="65" spans="2:13" ht="25.5" x14ac:dyDescent="0.25">
      <c r="B65" s="19" t="s">
        <v>27</v>
      </c>
      <c r="C65" s="20" t="s">
        <v>28</v>
      </c>
      <c r="D65" s="20" t="s">
        <v>29</v>
      </c>
      <c r="E65"/>
      <c r="F65"/>
      <c r="G65"/>
      <c r="H65"/>
      <c r="I65"/>
      <c r="J65"/>
      <c r="K65"/>
    </row>
    <row r="66" spans="2:13" ht="15" x14ac:dyDescent="0.25">
      <c r="B66" s="13" t="s">
        <v>209</v>
      </c>
      <c r="C66" s="11">
        <v>1</v>
      </c>
      <c r="D66" s="18"/>
      <c r="E66"/>
      <c r="F66"/>
      <c r="G66"/>
      <c r="H66"/>
      <c r="I66"/>
      <c r="J66"/>
      <c r="K66"/>
      <c r="M66" s="36"/>
    </row>
    <row r="67" spans="2:13" ht="15" x14ac:dyDescent="0.25">
      <c r="B67" s="13" t="s">
        <v>210</v>
      </c>
      <c r="C67" s="11">
        <v>1</v>
      </c>
      <c r="D67" s="18"/>
      <c r="E67"/>
      <c r="F67"/>
      <c r="G67"/>
      <c r="H67"/>
      <c r="I67"/>
      <c r="J67"/>
      <c r="K67"/>
      <c r="M67" s="36"/>
    </row>
    <row r="68" spans="2:13" ht="15" x14ac:dyDescent="0.25">
      <c r="B68" s="13" t="s">
        <v>203</v>
      </c>
      <c r="C68" s="11">
        <v>1</v>
      </c>
      <c r="D68" s="80"/>
      <c r="E68"/>
      <c r="F68"/>
      <c r="G68"/>
      <c r="H68"/>
      <c r="I68"/>
      <c r="J68"/>
    </row>
    <row r="69" spans="2:13" ht="15" x14ac:dyDescent="0.25">
      <c r="B69" s="13" t="s">
        <v>204</v>
      </c>
      <c r="C69" s="11">
        <v>1</v>
      </c>
      <c r="D69" s="80"/>
      <c r="E69"/>
      <c r="F69"/>
      <c r="G69"/>
      <c r="H69"/>
      <c r="I69"/>
      <c r="J69"/>
    </row>
    <row r="70" spans="2:13" ht="15" x14ac:dyDescent="0.25">
      <c r="B70" s="13" t="s">
        <v>205</v>
      </c>
      <c r="C70" s="11">
        <v>1</v>
      </c>
      <c r="D70" s="80"/>
      <c r="E70"/>
      <c r="F70"/>
      <c r="G70"/>
      <c r="H70"/>
      <c r="I70"/>
      <c r="J70"/>
    </row>
    <row r="71" spans="2:13" ht="15" x14ac:dyDescent="0.25">
      <c r="B71" s="111" t="s">
        <v>206</v>
      </c>
      <c r="C71" s="11">
        <v>1</v>
      </c>
      <c r="D71" s="169"/>
      <c r="E71"/>
      <c r="F71"/>
      <c r="G71"/>
      <c r="H71"/>
      <c r="I71"/>
      <c r="J71"/>
    </row>
    <row r="72" spans="2:13" ht="15" x14ac:dyDescent="0.25">
      <c r="B72" s="186" t="s">
        <v>207</v>
      </c>
      <c r="C72" s="11">
        <v>1</v>
      </c>
      <c r="D72" s="18"/>
      <c r="E72"/>
      <c r="F72"/>
      <c r="G72"/>
      <c r="H72"/>
      <c r="I72"/>
      <c r="J72"/>
      <c r="K72"/>
    </row>
    <row r="73" spans="2:13" ht="15" x14ac:dyDescent="0.25">
      <c r="B73" s="186" t="s">
        <v>208</v>
      </c>
      <c r="C73" s="11">
        <v>2</v>
      </c>
      <c r="D73" s="18"/>
      <c r="E73"/>
      <c r="F73"/>
      <c r="G73"/>
      <c r="H73"/>
      <c r="I73"/>
      <c r="J73"/>
      <c r="K73"/>
    </row>
    <row r="74" spans="2:13" ht="15" x14ac:dyDescent="0.25">
      <c r="B74" s="186" t="s">
        <v>190</v>
      </c>
      <c r="C74" s="11">
        <v>1</v>
      </c>
      <c r="D74" s="18"/>
      <c r="E74"/>
      <c r="F74"/>
      <c r="G74"/>
      <c r="H74"/>
      <c r="I74"/>
      <c r="J74"/>
      <c r="K74"/>
    </row>
    <row r="75" spans="2:13" ht="15" x14ac:dyDescent="0.25">
      <c r="B75" s="13" t="s">
        <v>149</v>
      </c>
      <c r="C75" s="13">
        <v>1</v>
      </c>
      <c r="D75" s="18"/>
      <c r="E75"/>
      <c r="F75"/>
      <c r="G75"/>
      <c r="H75"/>
      <c r="I75"/>
      <c r="J75"/>
      <c r="K75"/>
    </row>
    <row r="76" spans="2:13" ht="15" x14ac:dyDescent="0.25">
      <c r="B76" s="175"/>
      <c r="C76" s="175"/>
      <c r="D76" s="175"/>
      <c r="E76" s="175"/>
      <c r="F76"/>
      <c r="G76"/>
      <c r="H76"/>
      <c r="I76"/>
      <c r="J76"/>
      <c r="K76"/>
    </row>
    <row r="77" spans="2:13" ht="15" customHeight="1" x14ac:dyDescent="0.2">
      <c r="C77" s="175"/>
      <c r="D77" s="175"/>
      <c r="E77" s="175"/>
    </row>
    <row r="78" spans="2:13" customFormat="1" ht="15" x14ac:dyDescent="0.25">
      <c r="B78" s="115" t="s">
        <v>148</v>
      </c>
      <c r="C78" s="115"/>
      <c r="D78" s="116"/>
      <c r="E78" s="116"/>
      <c r="F78" s="116"/>
      <c r="G78" s="116"/>
    </row>
    <row r="79" spans="2:13" customFormat="1" ht="15" x14ac:dyDescent="0.25">
      <c r="B79" s="117"/>
      <c r="C79" s="117"/>
      <c r="D79" s="116"/>
      <c r="E79" s="116"/>
      <c r="F79" s="116"/>
      <c r="G79" s="118"/>
    </row>
    <row r="80" spans="2:13" customFormat="1" ht="15" x14ac:dyDescent="0.25">
      <c r="B80" s="116"/>
      <c r="C80" s="116"/>
      <c r="D80" s="116"/>
      <c r="E80" s="116"/>
      <c r="F80" s="116"/>
      <c r="G80" s="116"/>
    </row>
    <row r="81" spans="2:12" customFormat="1" ht="15.75" thickBot="1" x14ac:dyDescent="0.3">
      <c r="B81" s="119"/>
      <c r="C81" s="116"/>
      <c r="D81" s="119"/>
      <c r="E81" s="120"/>
      <c r="G81" s="119"/>
      <c r="I81" s="119"/>
    </row>
    <row r="82" spans="2:12" customFormat="1" ht="15" x14ac:dyDescent="0.25">
      <c r="B82" s="174" t="s">
        <v>185</v>
      </c>
      <c r="C82" s="118"/>
      <c r="D82" s="295" t="s">
        <v>186</v>
      </c>
      <c r="E82" s="295"/>
      <c r="G82" s="173" t="s">
        <v>187</v>
      </c>
      <c r="I82" s="173" t="s">
        <v>188</v>
      </c>
    </row>
    <row r="83" spans="2:12" s="5" customFormat="1" ht="15" x14ac:dyDescent="0.25">
      <c r="B83" s="117"/>
      <c r="C83" s="117"/>
      <c r="D83" s="116"/>
      <c r="E83" s="116"/>
      <c r="F83" s="116"/>
      <c r="G83" s="118"/>
      <c r="H83"/>
      <c r="I83"/>
      <c r="J83"/>
      <c r="L83"/>
    </row>
    <row r="84" spans="2:12" ht="15" x14ac:dyDescent="0.25">
      <c r="B84"/>
      <c r="C84"/>
      <c r="D84"/>
      <c r="E84"/>
      <c r="F84"/>
      <c r="G84"/>
      <c r="H84"/>
      <c r="I84"/>
      <c r="J84"/>
    </row>
    <row r="85" spans="2:12" ht="15" x14ac:dyDescent="0.25">
      <c r="B85"/>
      <c r="C85"/>
      <c r="D85"/>
      <c r="E85"/>
      <c r="F85"/>
      <c r="G85"/>
      <c r="H85"/>
      <c r="I85"/>
      <c r="J85"/>
    </row>
    <row r="86" spans="2:12" ht="15" x14ac:dyDescent="0.25">
      <c r="B86"/>
      <c r="C86"/>
      <c r="D86"/>
      <c r="E86"/>
      <c r="F86"/>
      <c r="G86"/>
      <c r="H86"/>
      <c r="I86"/>
      <c r="J86"/>
    </row>
    <row r="87" spans="2:12" ht="15" x14ac:dyDescent="0.25">
      <c r="B87"/>
      <c r="C87"/>
      <c r="D87"/>
      <c r="E87"/>
      <c r="F87"/>
      <c r="G87"/>
      <c r="H87"/>
      <c r="I87"/>
      <c r="J87"/>
    </row>
    <row r="88" spans="2:12" ht="15" x14ac:dyDescent="0.25">
      <c r="B88"/>
      <c r="C88"/>
      <c r="D88"/>
      <c r="E88"/>
      <c r="F88"/>
      <c r="G88"/>
      <c r="H88"/>
      <c r="I88"/>
      <c r="J88"/>
    </row>
    <row r="89" spans="2:12" ht="15" x14ac:dyDescent="0.25">
      <c r="B89"/>
      <c r="C89"/>
      <c r="D89"/>
      <c r="E89"/>
      <c r="F89"/>
      <c r="G89"/>
      <c r="H89"/>
      <c r="I89"/>
      <c r="J89"/>
    </row>
    <row r="90" spans="2:12" ht="15" x14ac:dyDescent="0.25">
      <c r="B90"/>
      <c r="C90"/>
      <c r="D90"/>
      <c r="E90"/>
      <c r="F90"/>
      <c r="G90"/>
      <c r="H90"/>
      <c r="I90"/>
      <c r="J90"/>
    </row>
    <row r="91" spans="2:12" ht="15" x14ac:dyDescent="0.25">
      <c r="B91"/>
      <c r="C91"/>
      <c r="D91"/>
      <c r="E91"/>
      <c r="F91"/>
      <c r="G91"/>
      <c r="H91"/>
      <c r="I91"/>
      <c r="J91"/>
    </row>
    <row r="92" spans="2:12" ht="15" x14ac:dyDescent="0.25">
      <c r="B92"/>
      <c r="C92"/>
      <c r="D92"/>
      <c r="E92"/>
      <c r="F92"/>
      <c r="G92"/>
      <c r="H92"/>
      <c r="I92"/>
      <c r="J92"/>
    </row>
    <row r="93" spans="2:12" ht="15" x14ac:dyDescent="0.25">
      <c r="B93"/>
      <c r="C93"/>
      <c r="D93"/>
      <c r="E93"/>
      <c r="F93"/>
      <c r="G93"/>
      <c r="H93"/>
      <c r="I93"/>
      <c r="J93"/>
    </row>
    <row r="94" spans="2:12" ht="15" x14ac:dyDescent="0.25">
      <c r="B94"/>
      <c r="C94"/>
      <c r="D94"/>
      <c r="E94"/>
      <c r="F94"/>
      <c r="G94"/>
      <c r="H94"/>
      <c r="I94"/>
      <c r="J94"/>
    </row>
    <row r="95" spans="2:12" ht="15" x14ac:dyDescent="0.25">
      <c r="B95"/>
      <c r="C95"/>
      <c r="D95"/>
      <c r="E95"/>
      <c r="F95"/>
      <c r="G95"/>
      <c r="H95"/>
      <c r="I95"/>
      <c r="J95"/>
    </row>
    <row r="96" spans="2:12" ht="15" x14ac:dyDescent="0.25">
      <c r="B96"/>
      <c r="C96"/>
      <c r="D96"/>
      <c r="E96"/>
      <c r="F96"/>
      <c r="G96"/>
      <c r="H96"/>
      <c r="I96"/>
      <c r="J96"/>
    </row>
    <row r="97" spans="2:10" ht="15" x14ac:dyDescent="0.25">
      <c r="B97"/>
      <c r="C97"/>
      <c r="D97"/>
      <c r="E97"/>
      <c r="F97"/>
      <c r="G97"/>
      <c r="H97"/>
      <c r="I97"/>
      <c r="J97"/>
    </row>
    <row r="98" spans="2:10" ht="15" x14ac:dyDescent="0.25">
      <c r="B98"/>
      <c r="C98"/>
      <c r="D98"/>
      <c r="E98"/>
      <c r="F98"/>
      <c r="G98"/>
      <c r="H98"/>
      <c r="I98"/>
      <c r="J98"/>
    </row>
    <row r="99" spans="2:10" ht="15" x14ac:dyDescent="0.25">
      <c r="B99"/>
      <c r="C99"/>
      <c r="D99"/>
      <c r="E99"/>
      <c r="F99"/>
      <c r="G99"/>
      <c r="H99"/>
      <c r="I99"/>
      <c r="J99"/>
    </row>
    <row r="100" spans="2:10" ht="15" x14ac:dyDescent="0.25">
      <c r="B100"/>
      <c r="C100"/>
      <c r="D100"/>
      <c r="E100"/>
      <c r="F100"/>
      <c r="G100"/>
      <c r="H100"/>
      <c r="I100"/>
      <c r="J100"/>
    </row>
    <row r="101" spans="2:10" ht="15" x14ac:dyDescent="0.25">
      <c r="B101"/>
      <c r="C101"/>
      <c r="D101"/>
      <c r="E101"/>
      <c r="F101"/>
      <c r="G101"/>
      <c r="H101"/>
      <c r="I101"/>
      <c r="J101"/>
    </row>
    <row r="102" spans="2:10" ht="15" x14ac:dyDescent="0.25">
      <c r="B102"/>
      <c r="C102"/>
      <c r="D102"/>
      <c r="E102"/>
      <c r="F102"/>
      <c r="G102"/>
      <c r="H102"/>
      <c r="I102"/>
      <c r="J102"/>
    </row>
    <row r="103" spans="2:10" ht="15" x14ac:dyDescent="0.25">
      <c r="B103"/>
      <c r="C103"/>
      <c r="D103"/>
      <c r="E103"/>
      <c r="F103"/>
      <c r="G103"/>
      <c r="H103"/>
      <c r="I103"/>
      <c r="J103"/>
    </row>
    <row r="104" spans="2:10" ht="15" x14ac:dyDescent="0.25">
      <c r="B104"/>
      <c r="C104"/>
      <c r="D104"/>
      <c r="E104"/>
      <c r="F104"/>
      <c r="G104"/>
      <c r="H104"/>
      <c r="I104"/>
      <c r="J104"/>
    </row>
    <row r="105" spans="2:10" ht="15" x14ac:dyDescent="0.25">
      <c r="B105"/>
      <c r="C105"/>
      <c r="D105"/>
      <c r="E105"/>
      <c r="F105"/>
      <c r="G105"/>
      <c r="H105"/>
      <c r="I105"/>
      <c r="J105"/>
    </row>
    <row r="106" spans="2:10" ht="15" x14ac:dyDescent="0.25">
      <c r="B106"/>
      <c r="C106"/>
      <c r="D106"/>
      <c r="E106"/>
      <c r="F106"/>
      <c r="G106"/>
      <c r="H106"/>
      <c r="I106"/>
      <c r="J106"/>
    </row>
    <row r="107" spans="2:10" ht="15" x14ac:dyDescent="0.25">
      <c r="B107"/>
      <c r="C107"/>
      <c r="D107"/>
      <c r="E107"/>
      <c r="F107"/>
      <c r="G107"/>
      <c r="H107"/>
      <c r="I107"/>
      <c r="J107"/>
    </row>
    <row r="108" spans="2:10" ht="15" x14ac:dyDescent="0.25">
      <c r="B108"/>
      <c r="C108"/>
      <c r="D108"/>
      <c r="E108"/>
      <c r="F108"/>
      <c r="G108"/>
      <c r="H108"/>
      <c r="I108"/>
      <c r="J108"/>
    </row>
    <row r="109" spans="2:10" ht="15" x14ac:dyDescent="0.25">
      <c r="B109"/>
      <c r="C109"/>
      <c r="D109"/>
      <c r="E109"/>
      <c r="F109"/>
      <c r="G109"/>
      <c r="H109"/>
      <c r="I109"/>
      <c r="J109"/>
    </row>
    <row r="110" spans="2:10" ht="15" x14ac:dyDescent="0.25">
      <c r="B110"/>
      <c r="C110"/>
      <c r="D110"/>
      <c r="E110"/>
      <c r="F110"/>
      <c r="G110"/>
      <c r="H110"/>
      <c r="I110"/>
      <c r="J110"/>
    </row>
    <row r="111" spans="2:10" ht="15" x14ac:dyDescent="0.25">
      <c r="B111"/>
      <c r="C111"/>
      <c r="D111"/>
      <c r="E111"/>
      <c r="F111"/>
      <c r="G111"/>
      <c r="H111"/>
      <c r="I111"/>
      <c r="J111"/>
    </row>
    <row r="112" spans="2:10" ht="15" x14ac:dyDescent="0.25">
      <c r="B112"/>
      <c r="C112"/>
      <c r="D112"/>
      <c r="E112"/>
      <c r="F112"/>
      <c r="G112"/>
      <c r="H112"/>
      <c r="I112"/>
      <c r="J112"/>
    </row>
    <row r="113" spans="2:10" ht="15" x14ac:dyDescent="0.25">
      <c r="B113"/>
      <c r="C113"/>
      <c r="D113"/>
      <c r="E113"/>
      <c r="F113"/>
      <c r="G113"/>
      <c r="H113"/>
      <c r="I113"/>
      <c r="J113"/>
    </row>
    <row r="114" spans="2:10" ht="15" x14ac:dyDescent="0.25">
      <c r="B114"/>
      <c r="C114"/>
      <c r="D114"/>
      <c r="E114"/>
      <c r="F114"/>
      <c r="G114"/>
      <c r="H114"/>
      <c r="I114"/>
      <c r="J114"/>
    </row>
    <row r="115" spans="2:10" ht="15" x14ac:dyDescent="0.25">
      <c r="B115"/>
      <c r="C115"/>
      <c r="D115"/>
      <c r="E115"/>
      <c r="F115"/>
      <c r="G115"/>
      <c r="H115"/>
      <c r="I115"/>
      <c r="J115"/>
    </row>
    <row r="116" spans="2:10" ht="15" x14ac:dyDescent="0.25">
      <c r="B116"/>
      <c r="C116"/>
      <c r="D116"/>
      <c r="E116"/>
      <c r="F116"/>
      <c r="G116"/>
      <c r="H116"/>
      <c r="I116"/>
      <c r="J116"/>
    </row>
    <row r="117" spans="2:10" ht="15" x14ac:dyDescent="0.25">
      <c r="B117"/>
      <c r="C117"/>
      <c r="D117"/>
      <c r="E117"/>
      <c r="F117"/>
      <c r="G117"/>
      <c r="H117"/>
      <c r="I117"/>
      <c r="J117"/>
    </row>
    <row r="118" spans="2:10" ht="15" x14ac:dyDescent="0.25">
      <c r="B118"/>
      <c r="C118"/>
      <c r="D118"/>
      <c r="E118"/>
      <c r="F118"/>
      <c r="G118"/>
      <c r="H118"/>
      <c r="I118"/>
      <c r="J118"/>
    </row>
    <row r="119" spans="2:10" ht="15" x14ac:dyDescent="0.25">
      <c r="B119"/>
      <c r="C119"/>
      <c r="D119"/>
      <c r="E119"/>
      <c r="F119"/>
      <c r="G119"/>
      <c r="H119"/>
      <c r="I119"/>
      <c r="J119"/>
    </row>
    <row r="120" spans="2:10" ht="15" x14ac:dyDescent="0.25">
      <c r="B120"/>
      <c r="C120"/>
      <c r="D120"/>
      <c r="E120"/>
      <c r="F120"/>
      <c r="G120"/>
      <c r="H120"/>
      <c r="I120"/>
      <c r="J120"/>
    </row>
    <row r="121" spans="2:10" ht="15" x14ac:dyDescent="0.25">
      <c r="B121"/>
      <c r="C121"/>
      <c r="D121"/>
      <c r="E121"/>
      <c r="F121"/>
      <c r="G121"/>
      <c r="H121"/>
      <c r="I121"/>
      <c r="J121"/>
    </row>
    <row r="122" spans="2:10" ht="15" x14ac:dyDescent="0.25">
      <c r="B122"/>
      <c r="C122"/>
      <c r="D122"/>
      <c r="E122"/>
      <c r="F122"/>
      <c r="G122"/>
      <c r="H122"/>
      <c r="I122"/>
      <c r="J122"/>
    </row>
    <row r="123" spans="2:10" ht="15" x14ac:dyDescent="0.25">
      <c r="B123"/>
      <c r="C123"/>
      <c r="D123"/>
      <c r="E123"/>
      <c r="F123"/>
      <c r="G123"/>
      <c r="H123"/>
      <c r="I123"/>
      <c r="J123"/>
    </row>
    <row r="124" spans="2:10" ht="15" x14ac:dyDescent="0.25">
      <c r="B124"/>
      <c r="C124"/>
      <c r="D124"/>
      <c r="E124"/>
      <c r="F124"/>
      <c r="G124"/>
      <c r="H124"/>
      <c r="I124"/>
      <c r="J124"/>
    </row>
    <row r="125" spans="2:10" ht="15" x14ac:dyDescent="0.25">
      <c r="B125"/>
      <c r="C125"/>
      <c r="D125"/>
      <c r="E125"/>
      <c r="F125"/>
      <c r="G125"/>
      <c r="H125"/>
      <c r="I125"/>
      <c r="J125"/>
    </row>
    <row r="126" spans="2:10" ht="15" x14ac:dyDescent="0.25">
      <c r="B126"/>
      <c r="C126"/>
      <c r="D126"/>
      <c r="E126"/>
      <c r="F126"/>
      <c r="G126"/>
      <c r="H126"/>
      <c r="I126"/>
      <c r="J126"/>
    </row>
    <row r="127" spans="2:10" ht="15" x14ac:dyDescent="0.25">
      <c r="B127"/>
      <c r="C127"/>
      <c r="D127"/>
      <c r="E127"/>
      <c r="F127"/>
      <c r="G127"/>
      <c r="H127"/>
      <c r="I127"/>
      <c r="J127"/>
    </row>
    <row r="128" spans="2:10" ht="15" x14ac:dyDescent="0.25">
      <c r="B128"/>
      <c r="C128"/>
      <c r="D128"/>
      <c r="E128"/>
      <c r="F128"/>
      <c r="G128"/>
      <c r="H128"/>
      <c r="I128"/>
      <c r="J128"/>
    </row>
    <row r="129" spans="2:10" ht="15" x14ac:dyDescent="0.25">
      <c r="B129"/>
      <c r="C129"/>
      <c r="D129"/>
      <c r="E129"/>
      <c r="F129"/>
      <c r="G129"/>
      <c r="H129"/>
      <c r="I129"/>
      <c r="J129"/>
    </row>
    <row r="130" spans="2:10" ht="15" x14ac:dyDescent="0.25">
      <c r="B130"/>
      <c r="C130"/>
      <c r="D130"/>
      <c r="E130"/>
      <c r="F130"/>
      <c r="G130"/>
      <c r="H130"/>
      <c r="I130"/>
      <c r="J130"/>
    </row>
    <row r="131" spans="2:10" ht="15" x14ac:dyDescent="0.25">
      <c r="B131"/>
      <c r="C131"/>
      <c r="D131"/>
      <c r="E131"/>
      <c r="F131"/>
      <c r="G131"/>
      <c r="H131"/>
      <c r="I131"/>
      <c r="J131"/>
    </row>
    <row r="132" spans="2:10" ht="15" x14ac:dyDescent="0.25">
      <c r="B132"/>
      <c r="C132"/>
      <c r="D132"/>
      <c r="E132"/>
      <c r="F132"/>
      <c r="G132"/>
      <c r="H132"/>
      <c r="I132"/>
      <c r="J132"/>
    </row>
    <row r="133" spans="2:10" ht="15" x14ac:dyDescent="0.25">
      <c r="B133"/>
      <c r="C133"/>
      <c r="D133"/>
      <c r="E133"/>
      <c r="F133"/>
      <c r="G133"/>
      <c r="H133"/>
      <c r="I133"/>
      <c r="J133"/>
    </row>
    <row r="134" spans="2:10" ht="15" x14ac:dyDescent="0.25">
      <c r="B134"/>
      <c r="C134"/>
      <c r="D134"/>
      <c r="E134"/>
      <c r="F134"/>
      <c r="G134"/>
      <c r="H134"/>
      <c r="I134"/>
      <c r="J134"/>
    </row>
    <row r="135" spans="2:10" ht="15" x14ac:dyDescent="0.25">
      <c r="B135"/>
      <c r="C135"/>
      <c r="D135"/>
      <c r="E135"/>
      <c r="F135"/>
      <c r="G135"/>
      <c r="H135"/>
      <c r="I135"/>
      <c r="J135"/>
    </row>
    <row r="136" spans="2:10" ht="15" x14ac:dyDescent="0.25">
      <c r="B136"/>
      <c r="C136"/>
      <c r="D136"/>
      <c r="E136"/>
      <c r="F136"/>
      <c r="G136"/>
      <c r="H136"/>
      <c r="I136"/>
      <c r="J136"/>
    </row>
    <row r="137" spans="2:10" ht="15" x14ac:dyDescent="0.25">
      <c r="B137"/>
      <c r="C137"/>
      <c r="D137"/>
      <c r="E137"/>
      <c r="F137"/>
      <c r="G137"/>
      <c r="H137"/>
      <c r="I137"/>
      <c r="J137"/>
    </row>
    <row r="138" spans="2:10" ht="15" x14ac:dyDescent="0.25">
      <c r="B138"/>
      <c r="C138"/>
      <c r="D138"/>
      <c r="E138"/>
      <c r="F138"/>
      <c r="G138"/>
      <c r="H138"/>
      <c r="I138"/>
      <c r="J138"/>
    </row>
    <row r="139" spans="2:10" ht="15" x14ac:dyDescent="0.25">
      <c r="B139"/>
      <c r="C139"/>
      <c r="D139"/>
      <c r="E139"/>
      <c r="F139"/>
      <c r="G139"/>
      <c r="H139"/>
      <c r="I139"/>
      <c r="J139"/>
    </row>
    <row r="140" spans="2:10" ht="15" x14ac:dyDescent="0.25">
      <c r="B140"/>
      <c r="C140"/>
      <c r="D140"/>
      <c r="E140"/>
      <c r="F140"/>
      <c r="G140"/>
      <c r="H140"/>
      <c r="I140"/>
      <c r="J140"/>
    </row>
    <row r="141" spans="2:10" ht="15" x14ac:dyDescent="0.25">
      <c r="B141"/>
      <c r="C141"/>
      <c r="D141"/>
      <c r="E141"/>
      <c r="F141"/>
      <c r="G141"/>
      <c r="H141"/>
      <c r="I141"/>
      <c r="J141"/>
    </row>
  </sheetData>
  <mergeCells count="43">
    <mergeCell ref="D82:E82"/>
    <mergeCell ref="C7:I7"/>
    <mergeCell ref="B8:I8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G22:G23"/>
    <mergeCell ref="H22:H23"/>
    <mergeCell ref="B61:F61"/>
    <mergeCell ref="B64:D64"/>
    <mergeCell ref="B52:I52"/>
    <mergeCell ref="D2:I2"/>
    <mergeCell ref="D3:I3"/>
    <mergeCell ref="D5:I5"/>
    <mergeCell ref="D4:I4"/>
    <mergeCell ref="B19:I19"/>
    <mergeCell ref="B2:C2"/>
    <mergeCell ref="B3:C3"/>
    <mergeCell ref="B4:C4"/>
    <mergeCell ref="B5:C5"/>
    <mergeCell ref="B21:I21"/>
    <mergeCell ref="B32:I32"/>
    <mergeCell ref="B58:H58"/>
    <mergeCell ref="B60:F60"/>
    <mergeCell ref="D33:D34"/>
    <mergeCell ref="I22:I23"/>
    <mergeCell ref="D22:D23"/>
    <mergeCell ref="E22:E23"/>
    <mergeCell ref="C22:C23"/>
    <mergeCell ref="C33:C34"/>
    <mergeCell ref="F22:F23"/>
    <mergeCell ref="E33:E34"/>
    <mergeCell ref="F33:F34"/>
    <mergeCell ref="G33:G34"/>
    <mergeCell ref="H33:H34"/>
    <mergeCell ref="I33:I3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105"/>
  <sheetViews>
    <sheetView showGridLines="0" tabSelected="1" topLeftCell="A83" zoomScale="110" zoomScaleNormal="110" workbookViewId="0">
      <selection activeCell="E91" sqref="E91"/>
    </sheetView>
  </sheetViews>
  <sheetFormatPr defaultRowHeight="15" x14ac:dyDescent="0.25"/>
  <cols>
    <col min="2" max="2" width="55.28515625" customWidth="1"/>
    <col min="3" max="3" width="11.28515625" customWidth="1"/>
    <col min="4" max="4" width="16.42578125" customWidth="1"/>
    <col min="5" max="5" width="17.7109375" customWidth="1"/>
    <col min="6" max="6" width="23.42578125" customWidth="1"/>
    <col min="7" max="7" width="20" customWidth="1"/>
    <col min="8" max="8" width="19.85546875" customWidth="1"/>
    <col min="9" max="12" width="22.85546875" customWidth="1"/>
    <col min="13" max="13" width="17.28515625" customWidth="1"/>
  </cols>
  <sheetData>
    <row r="1" spans="1:9" ht="15.75" thickBot="1" x14ac:dyDescent="0.3"/>
    <row r="2" spans="1:9" ht="16.5" customHeight="1" thickBot="1" x14ac:dyDescent="0.3">
      <c r="B2" s="258" t="s">
        <v>0</v>
      </c>
      <c r="C2" s="259"/>
      <c r="D2" s="236" t="s">
        <v>152</v>
      </c>
      <c r="E2" s="237"/>
      <c r="F2" s="237"/>
      <c r="G2" s="237"/>
      <c r="H2" s="237"/>
      <c r="I2" s="238"/>
    </row>
    <row r="3" spans="1:9" ht="18" customHeight="1" thickBot="1" x14ac:dyDescent="0.3">
      <c r="B3" s="258" t="s">
        <v>1</v>
      </c>
      <c r="C3" s="259"/>
      <c r="D3" s="236" t="s">
        <v>174</v>
      </c>
      <c r="E3" s="237"/>
      <c r="F3" s="237"/>
      <c r="G3" s="237"/>
      <c r="H3" s="237"/>
      <c r="I3" s="238"/>
    </row>
    <row r="4" spans="1:9" ht="16.5" thickBot="1" x14ac:dyDescent="0.3">
      <c r="B4" s="258" t="s">
        <v>173</v>
      </c>
      <c r="C4" s="259"/>
      <c r="D4" s="236" t="s">
        <v>184</v>
      </c>
      <c r="E4" s="237"/>
      <c r="F4" s="237"/>
      <c r="G4" s="237"/>
      <c r="H4" s="237"/>
      <c r="I4" s="238"/>
    </row>
    <row r="5" spans="1:9" ht="22.9" customHeight="1" thickBot="1" x14ac:dyDescent="0.3">
      <c r="B5" s="258" t="s">
        <v>2</v>
      </c>
      <c r="C5" s="259"/>
      <c r="D5" s="239"/>
      <c r="E5" s="240"/>
      <c r="F5" s="240"/>
      <c r="G5" s="240"/>
      <c r="H5" s="240"/>
      <c r="I5" s="241"/>
    </row>
    <row r="6" spans="1:9" ht="16.5" thickBot="1" x14ac:dyDescent="0.3">
      <c r="B6" s="1"/>
      <c r="C6" s="1"/>
      <c r="D6" s="21"/>
      <c r="E6" s="21"/>
      <c r="F6" s="21"/>
      <c r="G6" s="21"/>
      <c r="H6" s="21"/>
      <c r="I6" s="21"/>
    </row>
    <row r="7" spans="1:9" ht="21" customHeight="1" x14ac:dyDescent="0.3">
      <c r="A7" s="110"/>
      <c r="B7" s="170" t="s">
        <v>145</v>
      </c>
      <c r="C7" s="247" t="s">
        <v>146</v>
      </c>
      <c r="D7" s="247"/>
      <c r="E7" s="247"/>
      <c r="F7" s="247"/>
      <c r="G7" s="247"/>
      <c r="H7" s="247"/>
      <c r="I7" s="248"/>
    </row>
    <row r="8" spans="1:9" ht="16.5" x14ac:dyDescent="0.3">
      <c r="B8" s="249" t="s">
        <v>175</v>
      </c>
      <c r="C8" s="250"/>
      <c r="D8" s="250"/>
      <c r="E8" s="250"/>
      <c r="F8" s="250"/>
      <c r="G8" s="250"/>
      <c r="H8" s="250"/>
      <c r="I8" s="251"/>
    </row>
    <row r="9" spans="1:9" ht="16.5" x14ac:dyDescent="0.3">
      <c r="B9" s="249" t="s">
        <v>176</v>
      </c>
      <c r="C9" s="250"/>
      <c r="D9" s="250"/>
      <c r="E9" s="250"/>
      <c r="F9" s="250"/>
      <c r="G9" s="250"/>
      <c r="H9" s="250"/>
      <c r="I9" s="251"/>
    </row>
    <row r="10" spans="1:9" ht="14.45" customHeight="1" x14ac:dyDescent="0.3">
      <c r="B10" s="249" t="s">
        <v>219</v>
      </c>
      <c r="C10" s="250"/>
      <c r="D10" s="250"/>
      <c r="E10" s="250"/>
      <c r="F10" s="250"/>
      <c r="G10" s="250"/>
      <c r="H10" s="250"/>
      <c r="I10" s="251"/>
    </row>
    <row r="11" spans="1:9" ht="14.45" customHeight="1" x14ac:dyDescent="0.3">
      <c r="B11" s="249" t="s">
        <v>177</v>
      </c>
      <c r="C11" s="250"/>
      <c r="D11" s="250"/>
      <c r="E11" s="250"/>
      <c r="F11" s="250"/>
      <c r="G11" s="250"/>
      <c r="H11" s="250"/>
      <c r="I11" s="251"/>
    </row>
    <row r="12" spans="1:9" ht="14.45" customHeight="1" x14ac:dyDescent="0.3">
      <c r="B12" s="249" t="s">
        <v>218</v>
      </c>
      <c r="C12" s="250"/>
      <c r="D12" s="250"/>
      <c r="E12" s="250"/>
      <c r="F12" s="250"/>
      <c r="G12" s="250"/>
      <c r="H12" s="250"/>
      <c r="I12" s="251"/>
    </row>
    <row r="13" spans="1:9" ht="16.5" x14ac:dyDescent="0.3">
      <c r="B13" s="249" t="s">
        <v>220</v>
      </c>
      <c r="C13" s="250"/>
      <c r="D13" s="250"/>
      <c r="E13" s="250"/>
      <c r="F13" s="250"/>
      <c r="G13" s="250"/>
      <c r="H13" s="250"/>
      <c r="I13" s="251"/>
    </row>
    <row r="14" spans="1:9" ht="14.45" customHeight="1" x14ac:dyDescent="0.3">
      <c r="B14" s="249" t="s">
        <v>222</v>
      </c>
      <c r="C14" s="250"/>
      <c r="D14" s="250"/>
      <c r="E14" s="250"/>
      <c r="F14" s="250"/>
      <c r="G14" s="250"/>
      <c r="H14" s="250"/>
      <c r="I14" s="251"/>
    </row>
    <row r="15" spans="1:9" ht="14.45" customHeight="1" x14ac:dyDescent="0.3">
      <c r="B15" s="249" t="s">
        <v>225</v>
      </c>
      <c r="C15" s="250"/>
      <c r="D15" s="250"/>
      <c r="E15" s="250"/>
      <c r="F15" s="250"/>
      <c r="G15" s="250"/>
      <c r="H15" s="250"/>
      <c r="I15" s="251"/>
    </row>
    <row r="16" spans="1:9" ht="14.45" customHeight="1" x14ac:dyDescent="0.3">
      <c r="B16" s="249" t="s">
        <v>223</v>
      </c>
      <c r="C16" s="250"/>
      <c r="D16" s="250"/>
      <c r="E16" s="250"/>
      <c r="F16" s="250"/>
      <c r="G16" s="250"/>
      <c r="H16" s="250"/>
      <c r="I16" s="251"/>
    </row>
    <row r="17" spans="2:9" ht="14.45" customHeight="1" x14ac:dyDescent="0.3">
      <c r="B17" s="249" t="s">
        <v>224</v>
      </c>
      <c r="C17" s="250"/>
      <c r="D17" s="250"/>
      <c r="E17" s="250"/>
      <c r="F17" s="250"/>
      <c r="G17" s="250"/>
      <c r="H17" s="250"/>
      <c r="I17" s="251"/>
    </row>
    <row r="18" spans="2:9" ht="14.45" customHeight="1" x14ac:dyDescent="0.3">
      <c r="B18" s="249" t="s">
        <v>221</v>
      </c>
      <c r="C18" s="250"/>
      <c r="D18" s="250"/>
      <c r="E18" s="250"/>
      <c r="F18" s="250"/>
      <c r="G18" s="250"/>
      <c r="H18" s="250"/>
      <c r="I18" s="251"/>
    </row>
    <row r="19" spans="2:9" ht="16.149999999999999" customHeight="1" x14ac:dyDescent="0.3">
      <c r="B19" s="249" t="s">
        <v>178</v>
      </c>
      <c r="C19" s="250"/>
      <c r="D19" s="250"/>
      <c r="E19" s="250"/>
      <c r="F19" s="250"/>
      <c r="G19" s="250"/>
      <c r="H19" s="250"/>
      <c r="I19" s="251"/>
    </row>
    <row r="20" spans="2:9" ht="16.5" thickBot="1" x14ac:dyDescent="0.3">
      <c r="B20" s="1"/>
      <c r="C20" s="1"/>
      <c r="D20" s="21"/>
      <c r="E20" s="21"/>
      <c r="F20" s="21"/>
      <c r="G20" s="21"/>
      <c r="H20" s="21"/>
      <c r="I20" s="21"/>
    </row>
    <row r="21" spans="2:9" ht="16.5" thickBot="1" x14ac:dyDescent="0.3">
      <c r="B21" s="296" t="s">
        <v>18</v>
      </c>
      <c r="C21" s="297"/>
      <c r="D21" s="297"/>
      <c r="E21" s="297"/>
      <c r="F21" s="297"/>
      <c r="G21" s="297"/>
      <c r="H21" s="297"/>
      <c r="I21" s="298"/>
    </row>
    <row r="22" spans="2:9" ht="15" customHeight="1" x14ac:dyDescent="0.25">
      <c r="B22" s="72" t="s">
        <v>4</v>
      </c>
      <c r="C22" s="220" t="s">
        <v>153</v>
      </c>
      <c r="D22" s="274" t="s">
        <v>5</v>
      </c>
      <c r="E22" s="228" t="s">
        <v>66</v>
      </c>
      <c r="F22" s="228" t="s">
        <v>137</v>
      </c>
      <c r="G22" s="228" t="s">
        <v>138</v>
      </c>
      <c r="H22" s="228" t="s">
        <v>139</v>
      </c>
      <c r="I22" s="228" t="s">
        <v>150</v>
      </c>
    </row>
    <row r="23" spans="2:9" ht="15.75" thickBot="1" x14ac:dyDescent="0.3">
      <c r="B23" s="73" t="s">
        <v>98</v>
      </c>
      <c r="C23" s="221"/>
      <c r="D23" s="261"/>
      <c r="E23" s="229"/>
      <c r="F23" s="229"/>
      <c r="G23" s="229"/>
      <c r="H23" s="229"/>
      <c r="I23" s="229"/>
    </row>
    <row r="24" spans="2:9" x14ac:dyDescent="0.25">
      <c r="B24" s="38" t="s">
        <v>99</v>
      </c>
      <c r="C24" s="130">
        <v>0</v>
      </c>
      <c r="D24" s="10">
        <v>1247</v>
      </c>
      <c r="E24" s="16"/>
      <c r="F24" s="193">
        <f>E24*12</f>
        <v>0</v>
      </c>
      <c r="G24" s="193">
        <f>(F24*$H$85)+F24</f>
        <v>0</v>
      </c>
      <c r="H24" s="193">
        <f>(G24*$I$85)+G24</f>
        <v>0</v>
      </c>
      <c r="I24" s="94">
        <f>F24+G24+H24</f>
        <v>0</v>
      </c>
    </row>
    <row r="25" spans="2:9" x14ac:dyDescent="0.25">
      <c r="B25" s="39" t="s">
        <v>100</v>
      </c>
      <c r="C25" s="131">
        <v>0</v>
      </c>
      <c r="D25" s="11">
        <v>420</v>
      </c>
      <c r="E25" s="18"/>
      <c r="F25" s="193">
        <f>E25*12</f>
        <v>0</v>
      </c>
      <c r="G25" s="193">
        <f>(F25*$H$85)+F25</f>
        <v>0</v>
      </c>
      <c r="H25" s="193">
        <f>(G25*$I$85)+G25</f>
        <v>0</v>
      </c>
      <c r="I25" s="94">
        <f>F25+G25+H25</f>
        <v>0</v>
      </c>
    </row>
    <row r="26" spans="2:9" x14ac:dyDescent="0.25">
      <c r="B26" s="39" t="s">
        <v>101</v>
      </c>
      <c r="C26" s="131">
        <v>0</v>
      </c>
      <c r="D26" s="11">
        <v>458</v>
      </c>
      <c r="E26" s="18"/>
      <c r="F26" s="193">
        <f t="shared" ref="F26:F32" si="0">E26*12</f>
        <v>0</v>
      </c>
      <c r="G26" s="193">
        <f t="shared" ref="G26:G32" si="1">(F26*$H$85)+F26</f>
        <v>0</v>
      </c>
      <c r="H26" s="193">
        <f t="shared" ref="H26:H33" si="2">(G26*$I$85)+G26</f>
        <v>0</v>
      </c>
      <c r="I26" s="94">
        <f t="shared" ref="I26:I33" si="3">F26+G26+H26</f>
        <v>0</v>
      </c>
    </row>
    <row r="27" spans="2:9" x14ac:dyDescent="0.25">
      <c r="B27" s="105" t="s">
        <v>102</v>
      </c>
      <c r="C27" s="165">
        <v>0</v>
      </c>
      <c r="D27" s="29">
        <v>1879</v>
      </c>
      <c r="E27" s="18"/>
      <c r="F27" s="193">
        <f t="shared" si="0"/>
        <v>0</v>
      </c>
      <c r="G27" s="193">
        <f t="shared" si="1"/>
        <v>0</v>
      </c>
      <c r="H27" s="193">
        <f t="shared" si="2"/>
        <v>0</v>
      </c>
      <c r="I27" s="94">
        <f t="shared" si="3"/>
        <v>0</v>
      </c>
    </row>
    <row r="28" spans="2:9" x14ac:dyDescent="0.25">
      <c r="B28" s="105" t="s">
        <v>103</v>
      </c>
      <c r="C28" s="165">
        <v>0</v>
      </c>
      <c r="D28" s="29">
        <v>378</v>
      </c>
      <c r="E28" s="18"/>
      <c r="F28" s="193">
        <f t="shared" si="0"/>
        <v>0</v>
      </c>
      <c r="G28" s="193">
        <f t="shared" si="1"/>
        <v>0</v>
      </c>
      <c r="H28" s="193">
        <f t="shared" si="2"/>
        <v>0</v>
      </c>
      <c r="I28" s="94">
        <f t="shared" si="3"/>
        <v>0</v>
      </c>
    </row>
    <row r="29" spans="2:9" x14ac:dyDescent="0.25">
      <c r="B29" s="105" t="s">
        <v>104</v>
      </c>
      <c r="C29" s="165">
        <v>0</v>
      </c>
      <c r="D29" s="29">
        <v>1058</v>
      </c>
      <c r="E29" s="18"/>
      <c r="F29" s="193">
        <f t="shared" si="0"/>
        <v>0</v>
      </c>
      <c r="G29" s="193">
        <f t="shared" si="1"/>
        <v>0</v>
      </c>
      <c r="H29" s="193">
        <f t="shared" si="2"/>
        <v>0</v>
      </c>
      <c r="I29" s="94">
        <f t="shared" si="3"/>
        <v>0</v>
      </c>
    </row>
    <row r="30" spans="2:9" x14ac:dyDescent="0.25">
      <c r="B30" s="105" t="s">
        <v>105</v>
      </c>
      <c r="C30" s="165">
        <v>0</v>
      </c>
      <c r="D30" s="29">
        <v>591</v>
      </c>
      <c r="E30" s="18"/>
      <c r="F30" s="193">
        <f t="shared" si="0"/>
        <v>0</v>
      </c>
      <c r="G30" s="193">
        <f t="shared" si="1"/>
        <v>0</v>
      </c>
      <c r="H30" s="193">
        <f t="shared" si="2"/>
        <v>0</v>
      </c>
      <c r="I30" s="94">
        <f t="shared" si="3"/>
        <v>0</v>
      </c>
    </row>
    <row r="31" spans="2:9" x14ac:dyDescent="0.25">
      <c r="B31" s="105" t="s">
        <v>106</v>
      </c>
      <c r="C31" s="165">
        <v>0</v>
      </c>
      <c r="D31" s="29">
        <v>428</v>
      </c>
      <c r="E31" s="18"/>
      <c r="F31" s="193">
        <f t="shared" si="0"/>
        <v>0</v>
      </c>
      <c r="G31" s="193">
        <f t="shared" si="1"/>
        <v>0</v>
      </c>
      <c r="H31" s="193">
        <f t="shared" si="2"/>
        <v>0</v>
      </c>
      <c r="I31" s="94">
        <f t="shared" si="3"/>
        <v>0</v>
      </c>
    </row>
    <row r="32" spans="2:9" x14ac:dyDescent="0.25">
      <c r="B32" s="92" t="s">
        <v>107</v>
      </c>
      <c r="C32" s="166">
        <v>0</v>
      </c>
      <c r="D32" s="30">
        <v>30</v>
      </c>
      <c r="E32" s="18"/>
      <c r="F32" s="193">
        <f t="shared" si="0"/>
        <v>0</v>
      </c>
      <c r="G32" s="193">
        <f t="shared" si="1"/>
        <v>0</v>
      </c>
      <c r="H32" s="193">
        <f t="shared" si="2"/>
        <v>0</v>
      </c>
      <c r="I32" s="94">
        <f t="shared" si="3"/>
        <v>0</v>
      </c>
    </row>
    <row r="33" spans="2:13" ht="15.75" thickBot="1" x14ac:dyDescent="0.3">
      <c r="B33" s="106" t="s">
        <v>108</v>
      </c>
      <c r="C33" s="167">
        <v>0</v>
      </c>
      <c r="D33" s="107">
        <v>59</v>
      </c>
      <c r="E33" s="54"/>
      <c r="F33" s="193">
        <f>E33*12</f>
        <v>0</v>
      </c>
      <c r="G33" s="193">
        <f>(F33*$H$85)+F33</f>
        <v>0</v>
      </c>
      <c r="H33" s="193">
        <f t="shared" si="2"/>
        <v>0</v>
      </c>
      <c r="I33" s="94">
        <f t="shared" si="3"/>
        <v>0</v>
      </c>
    </row>
    <row r="34" spans="2:13" ht="15.75" thickBot="1" x14ac:dyDescent="0.3">
      <c r="B34" s="255" t="s">
        <v>217</v>
      </c>
      <c r="C34" s="307"/>
      <c r="D34" s="61">
        <f>SUM(D24:D33)</f>
        <v>6548</v>
      </c>
      <c r="E34" s="74"/>
      <c r="F34" s="200">
        <f>SUM(F24:F33)</f>
        <v>0</v>
      </c>
      <c r="G34" s="74">
        <f>SUM(G24:G33)</f>
        <v>0</v>
      </c>
      <c r="H34" s="74">
        <f>SUM(H24:H33)</f>
        <v>0</v>
      </c>
      <c r="I34" s="76">
        <f>SUM(I24:I33)</f>
        <v>0</v>
      </c>
    </row>
    <row r="35" spans="2:13" ht="15.75" thickBot="1" x14ac:dyDescent="0.3"/>
    <row r="36" spans="2:13" s="33" customFormat="1" ht="16.5" thickBot="1" x14ac:dyDescent="0.3">
      <c r="B36" s="296" t="s">
        <v>18</v>
      </c>
      <c r="C36" s="297"/>
      <c r="D36" s="297"/>
      <c r="E36" s="297"/>
      <c r="F36" s="297"/>
      <c r="G36" s="297"/>
      <c r="H36" s="297"/>
      <c r="I36" s="298"/>
      <c r="J36"/>
      <c r="K36"/>
      <c r="L36"/>
      <c r="M36"/>
    </row>
    <row r="37" spans="2:13" s="33" customFormat="1" ht="15.75" customHeight="1" x14ac:dyDescent="0.25">
      <c r="B37" s="72" t="s">
        <v>4</v>
      </c>
      <c r="C37" s="220" t="s">
        <v>153</v>
      </c>
      <c r="D37" s="274" t="s">
        <v>5</v>
      </c>
      <c r="E37" s="228" t="s">
        <v>31</v>
      </c>
      <c r="F37" s="228" t="s">
        <v>137</v>
      </c>
      <c r="G37" s="228" t="s">
        <v>138</v>
      </c>
      <c r="H37" s="228" t="s">
        <v>139</v>
      </c>
      <c r="I37" s="228" t="s">
        <v>150</v>
      </c>
      <c r="J37"/>
      <c r="K37"/>
      <c r="L37"/>
    </row>
    <row r="38" spans="2:13" ht="15.75" thickBot="1" x14ac:dyDescent="0.3">
      <c r="B38" s="73" t="s">
        <v>42</v>
      </c>
      <c r="C38" s="221"/>
      <c r="D38" s="261"/>
      <c r="E38" s="229"/>
      <c r="F38" s="229"/>
      <c r="G38" s="229"/>
      <c r="H38" s="229"/>
      <c r="I38" s="229"/>
    </row>
    <row r="39" spans="2:13" ht="14.45" customHeight="1" x14ac:dyDescent="0.25">
      <c r="B39" s="64" t="s">
        <v>43</v>
      </c>
      <c r="C39" s="134">
        <v>10</v>
      </c>
      <c r="D39" s="15">
        <v>9829</v>
      </c>
      <c r="E39" s="16"/>
      <c r="F39" s="193">
        <f>E39*12</f>
        <v>0</v>
      </c>
      <c r="G39" s="193">
        <f>(F39*$H$85)+F39</f>
        <v>0</v>
      </c>
      <c r="H39" s="193">
        <f>(G39*$I$85)+G39</f>
        <v>0</v>
      </c>
      <c r="I39" s="213">
        <f>F39+G39+H39</f>
        <v>0</v>
      </c>
    </row>
    <row r="40" spans="2:13" x14ac:dyDescent="0.25">
      <c r="B40" s="44" t="s">
        <v>136</v>
      </c>
      <c r="C40" s="135">
        <v>0</v>
      </c>
      <c r="D40" s="17">
        <v>5360</v>
      </c>
      <c r="E40" s="16"/>
      <c r="F40" s="193">
        <f>E40*12</f>
        <v>0</v>
      </c>
      <c r="G40" s="193">
        <f t="shared" ref="G40:G43" si="4">(F40*$H$85)+F40</f>
        <v>0</v>
      </c>
      <c r="H40" s="193">
        <f t="shared" ref="H40:H44" si="5">(G40*$I$85)+G40</f>
        <v>0</v>
      </c>
      <c r="I40" s="213">
        <f t="shared" ref="I40:I45" si="6">F40+G40+H40</f>
        <v>0</v>
      </c>
    </row>
    <row r="41" spans="2:13" x14ac:dyDescent="0.25">
      <c r="B41" s="44" t="s">
        <v>44</v>
      </c>
      <c r="C41" s="135">
        <v>2</v>
      </c>
      <c r="D41" s="17">
        <v>715</v>
      </c>
      <c r="E41" s="16"/>
      <c r="F41" s="193">
        <f t="shared" ref="F41:F45" si="7">E41*12</f>
        <v>0</v>
      </c>
      <c r="G41" s="193">
        <f t="shared" si="4"/>
        <v>0</v>
      </c>
      <c r="H41" s="193">
        <f t="shared" si="5"/>
        <v>0</v>
      </c>
      <c r="I41" s="213">
        <f t="shared" si="6"/>
        <v>0</v>
      </c>
    </row>
    <row r="42" spans="2:13" x14ac:dyDescent="0.25">
      <c r="B42" s="44" t="s">
        <v>45</v>
      </c>
      <c r="C42" s="135">
        <v>4</v>
      </c>
      <c r="D42" s="17">
        <v>1173</v>
      </c>
      <c r="E42" s="16"/>
      <c r="F42" s="193">
        <f t="shared" si="7"/>
        <v>0</v>
      </c>
      <c r="G42" s="193">
        <f t="shared" si="4"/>
        <v>0</v>
      </c>
      <c r="H42" s="193">
        <f t="shared" si="5"/>
        <v>0</v>
      </c>
      <c r="I42" s="213">
        <f t="shared" si="6"/>
        <v>0</v>
      </c>
    </row>
    <row r="43" spans="2:13" x14ac:dyDescent="0.25">
      <c r="B43" s="44" t="s">
        <v>46</v>
      </c>
      <c r="C43" s="135">
        <v>0</v>
      </c>
      <c r="D43" s="17">
        <v>2315</v>
      </c>
      <c r="E43" s="16"/>
      <c r="F43" s="193">
        <f t="shared" si="7"/>
        <v>0</v>
      </c>
      <c r="G43" s="193">
        <f t="shared" si="4"/>
        <v>0</v>
      </c>
      <c r="H43" s="193">
        <f t="shared" si="5"/>
        <v>0</v>
      </c>
      <c r="I43" s="213">
        <f t="shared" si="6"/>
        <v>0</v>
      </c>
    </row>
    <row r="44" spans="2:13" s="5" customFormat="1" x14ac:dyDescent="0.25">
      <c r="B44" s="44" t="s">
        <v>47</v>
      </c>
      <c r="C44" s="135">
        <v>0</v>
      </c>
      <c r="D44" s="23">
        <v>735</v>
      </c>
      <c r="E44" s="16"/>
      <c r="F44" s="193">
        <f t="shared" si="7"/>
        <v>0</v>
      </c>
      <c r="G44" s="193">
        <f>(F44*$H$85)+F44</f>
        <v>0</v>
      </c>
      <c r="H44" s="193">
        <f t="shared" si="5"/>
        <v>0</v>
      </c>
      <c r="I44" s="213">
        <f t="shared" si="6"/>
        <v>0</v>
      </c>
      <c r="J44"/>
      <c r="K44"/>
      <c r="L44"/>
    </row>
    <row r="45" spans="2:13" ht="15.75" thickBot="1" x14ac:dyDescent="0.3">
      <c r="B45" s="52" t="s">
        <v>48</v>
      </c>
      <c r="C45" s="137">
        <v>0</v>
      </c>
      <c r="D45" s="96">
        <v>2950</v>
      </c>
      <c r="E45" s="85"/>
      <c r="F45" s="193">
        <f t="shared" si="7"/>
        <v>0</v>
      </c>
      <c r="G45" s="193">
        <f>(F45*$H$85)+F45</f>
        <v>0</v>
      </c>
      <c r="H45" s="193">
        <f>(G45*$I$85)+G45</f>
        <v>0</v>
      </c>
      <c r="I45" s="213">
        <f t="shared" si="6"/>
        <v>0</v>
      </c>
    </row>
    <row r="46" spans="2:13" ht="15.75" thickBot="1" x14ac:dyDescent="0.3">
      <c r="B46" s="255" t="s">
        <v>191</v>
      </c>
      <c r="C46" s="307"/>
      <c r="D46" s="99">
        <f t="shared" ref="D46" si="8">SUM(D39:D45)</f>
        <v>23077</v>
      </c>
      <c r="E46" s="114"/>
      <c r="F46" s="200">
        <f>SUM(F39:F45)</f>
        <v>0</v>
      </c>
      <c r="G46" s="194">
        <f>SUM(G39:G45)</f>
        <v>0</v>
      </c>
      <c r="H46" s="74">
        <f>SUM(H39:H45)</f>
        <v>0</v>
      </c>
      <c r="I46" s="74">
        <f>SUM(I39:I45)</f>
        <v>0</v>
      </c>
    </row>
    <row r="47" spans="2:13" ht="15.75" thickBot="1" x14ac:dyDescent="0.3"/>
    <row r="48" spans="2:13" s="25" customFormat="1" ht="19.5" thickBot="1" x14ac:dyDescent="0.35">
      <c r="B48" s="230" t="s">
        <v>196</v>
      </c>
      <c r="C48" s="231"/>
      <c r="D48" s="231"/>
      <c r="E48" s="231"/>
      <c r="F48" s="231"/>
      <c r="G48" s="231"/>
      <c r="H48" s="231"/>
      <c r="I48" s="232"/>
    </row>
    <row r="49" spans="2:13" s="25" customFormat="1" ht="25.5" x14ac:dyDescent="0.25">
      <c r="B49" s="19" t="s">
        <v>27</v>
      </c>
      <c r="C49" s="19" t="s">
        <v>28</v>
      </c>
      <c r="D49" s="19" t="s">
        <v>29</v>
      </c>
      <c r="E49" s="19" t="s">
        <v>195</v>
      </c>
      <c r="F49" s="19" t="s">
        <v>192</v>
      </c>
      <c r="G49" s="19" t="s">
        <v>193</v>
      </c>
      <c r="H49" s="19" t="s">
        <v>194</v>
      </c>
      <c r="I49" s="19" t="s">
        <v>150</v>
      </c>
      <c r="J49"/>
      <c r="K49"/>
    </row>
    <row r="50" spans="2:13" s="25" customFormat="1" x14ac:dyDescent="0.25">
      <c r="B50" s="183" t="s">
        <v>189</v>
      </c>
      <c r="C50" s="10">
        <v>17</v>
      </c>
      <c r="D50" s="16"/>
      <c r="E50" s="187">
        <f>C50*D50</f>
        <v>0</v>
      </c>
      <c r="F50" s="208">
        <f>E50*12</f>
        <v>0</v>
      </c>
      <c r="G50" s="214">
        <f>(F50*$H$85)+F50</f>
        <v>0</v>
      </c>
      <c r="H50" s="193">
        <f>(G50*$I$85)+G50</f>
        <v>0</v>
      </c>
      <c r="I50" s="211">
        <f>F50+G50+H50</f>
        <v>0</v>
      </c>
      <c r="J50"/>
      <c r="K50"/>
      <c r="M50" s="36"/>
    </row>
    <row r="51" spans="2:13" s="25" customFormat="1" ht="15.75" thickBot="1" x14ac:dyDescent="0.3">
      <c r="B51" s="13" t="s">
        <v>30</v>
      </c>
      <c r="C51" s="11">
        <v>3</v>
      </c>
      <c r="D51" s="18"/>
      <c r="E51" s="188">
        <f>C51*D51</f>
        <v>0</v>
      </c>
      <c r="F51" s="208">
        <f>E51*12</f>
        <v>0</v>
      </c>
      <c r="G51" s="214">
        <f>(F51*$H$85)+F51</f>
        <v>0</v>
      </c>
      <c r="H51" s="193">
        <f>(G51*$I$85)+G51</f>
        <v>0</v>
      </c>
      <c r="I51" s="211">
        <f>F51+G51+H51</f>
        <v>0</v>
      </c>
      <c r="J51"/>
      <c r="K51"/>
    </row>
    <row r="52" spans="2:13" s="25" customFormat="1" ht="15" customHeight="1" thickBot="1" x14ac:dyDescent="0.25">
      <c r="B52" s="255" t="s">
        <v>191</v>
      </c>
      <c r="C52" s="257"/>
      <c r="D52" s="82"/>
      <c r="E52" s="182">
        <f>SUM(E50:E51)</f>
        <v>0</v>
      </c>
      <c r="F52" s="182">
        <f>SUM(F50:F51)</f>
        <v>0</v>
      </c>
      <c r="G52" s="182">
        <f>SUM(G50:G51)</f>
        <v>0</v>
      </c>
      <c r="H52" s="212">
        <f>SUM(H50:H51)</f>
        <v>0</v>
      </c>
      <c r="I52" s="215">
        <f>SUM(I50:I51)</f>
        <v>0</v>
      </c>
    </row>
    <row r="53" spans="2:13" ht="15.75" thickBot="1" x14ac:dyDescent="0.3"/>
    <row r="54" spans="2:13" ht="16.5" thickBot="1" x14ac:dyDescent="0.3">
      <c r="B54" s="296" t="s">
        <v>18</v>
      </c>
      <c r="C54" s="297"/>
      <c r="D54" s="297"/>
      <c r="E54" s="297"/>
      <c r="F54" s="297"/>
      <c r="G54" s="297"/>
      <c r="H54" s="297"/>
      <c r="I54" s="298"/>
    </row>
    <row r="55" spans="2:13" ht="15" customHeight="1" x14ac:dyDescent="0.25">
      <c r="B55" s="65" t="s">
        <v>4</v>
      </c>
      <c r="C55" s="220" t="s">
        <v>153</v>
      </c>
      <c r="D55" s="228" t="s">
        <v>5</v>
      </c>
      <c r="E55" s="228" t="s">
        <v>66</v>
      </c>
      <c r="F55" s="228" t="s">
        <v>137</v>
      </c>
      <c r="G55" s="228" t="s">
        <v>138</v>
      </c>
      <c r="H55" s="228" t="s">
        <v>139</v>
      </c>
      <c r="I55" s="228" t="s">
        <v>150</v>
      </c>
    </row>
    <row r="56" spans="2:13" ht="15.75" thickBot="1" x14ac:dyDescent="0.3">
      <c r="B56" s="66" t="s">
        <v>49</v>
      </c>
      <c r="C56" s="221"/>
      <c r="D56" s="229"/>
      <c r="E56" s="229"/>
      <c r="F56" s="229"/>
      <c r="G56" s="229"/>
      <c r="H56" s="229"/>
      <c r="I56" s="229"/>
    </row>
    <row r="57" spans="2:13" x14ac:dyDescent="0.25">
      <c r="B57" s="108" t="s">
        <v>50</v>
      </c>
      <c r="C57" s="134">
        <v>0</v>
      </c>
      <c r="D57" s="15">
        <v>60</v>
      </c>
      <c r="E57" s="16"/>
      <c r="F57" s="193">
        <f>E57*12</f>
        <v>0</v>
      </c>
      <c r="G57" s="193">
        <f>(F57*$H$85)+F57</f>
        <v>0</v>
      </c>
      <c r="H57" s="193">
        <f>(G57*$I$85)+G57</f>
        <v>0</v>
      </c>
      <c r="I57" s="41">
        <f>F57+G57+H57</f>
        <v>0</v>
      </c>
    </row>
    <row r="58" spans="2:13" x14ac:dyDescent="0.25">
      <c r="B58" s="44" t="s">
        <v>51</v>
      </c>
      <c r="C58" s="135">
        <v>0</v>
      </c>
      <c r="D58" s="17">
        <v>60</v>
      </c>
      <c r="E58" s="18"/>
      <c r="F58" s="193">
        <f t="shared" ref="F58:F73" si="9">E58*12</f>
        <v>0</v>
      </c>
      <c r="G58" s="193">
        <f>(F58*$H$85)+F58</f>
        <v>0</v>
      </c>
      <c r="H58" s="193">
        <f t="shared" ref="H58:H73" si="10">(G58*$I$85)+G58</f>
        <v>0</v>
      </c>
      <c r="I58" s="193">
        <f>F58+G58+H58</f>
        <v>0</v>
      </c>
    </row>
    <row r="59" spans="2:13" x14ac:dyDescent="0.25">
      <c r="B59" s="44" t="s">
        <v>52</v>
      </c>
      <c r="C59" s="135">
        <v>0</v>
      </c>
      <c r="D59" s="17">
        <v>60</v>
      </c>
      <c r="E59" s="18"/>
      <c r="F59" s="193">
        <f t="shared" si="9"/>
        <v>0</v>
      </c>
      <c r="G59" s="193">
        <f t="shared" ref="G59:G73" si="11">(F59*$H$85)+F59</f>
        <v>0</v>
      </c>
      <c r="H59" s="193">
        <f t="shared" si="10"/>
        <v>0</v>
      </c>
      <c r="I59" s="193">
        <f t="shared" ref="I59:I73" si="12">F59+G59+H59</f>
        <v>0</v>
      </c>
    </row>
    <row r="60" spans="2:13" x14ac:dyDescent="0.25">
      <c r="B60" s="44" t="s">
        <v>53</v>
      </c>
      <c r="C60" s="135">
        <v>0</v>
      </c>
      <c r="D60" s="23">
        <v>350</v>
      </c>
      <c r="E60" s="18"/>
      <c r="F60" s="193">
        <f t="shared" si="9"/>
        <v>0</v>
      </c>
      <c r="G60" s="193">
        <f t="shared" si="11"/>
        <v>0</v>
      </c>
      <c r="H60" s="193">
        <f t="shared" si="10"/>
        <v>0</v>
      </c>
      <c r="I60" s="193">
        <f t="shared" si="12"/>
        <v>0</v>
      </c>
    </row>
    <row r="61" spans="2:13" x14ac:dyDescent="0.25">
      <c r="B61" s="44" t="s">
        <v>54</v>
      </c>
      <c r="C61" s="135">
        <v>0</v>
      </c>
      <c r="D61" s="17">
        <v>50</v>
      </c>
      <c r="E61" s="18"/>
      <c r="F61" s="193">
        <f t="shared" si="9"/>
        <v>0</v>
      </c>
      <c r="G61" s="193">
        <f t="shared" si="11"/>
        <v>0</v>
      </c>
      <c r="H61" s="193">
        <f t="shared" si="10"/>
        <v>0</v>
      </c>
      <c r="I61" s="193">
        <f t="shared" si="12"/>
        <v>0</v>
      </c>
    </row>
    <row r="62" spans="2:13" x14ac:dyDescent="0.25">
      <c r="B62" s="44" t="s">
        <v>55</v>
      </c>
      <c r="C62" s="135">
        <v>0</v>
      </c>
      <c r="D62" s="17">
        <v>50</v>
      </c>
      <c r="E62" s="18"/>
      <c r="F62" s="193">
        <f t="shared" si="9"/>
        <v>0</v>
      </c>
      <c r="G62" s="193">
        <f t="shared" si="11"/>
        <v>0</v>
      </c>
      <c r="H62" s="193">
        <f t="shared" si="10"/>
        <v>0</v>
      </c>
      <c r="I62" s="193">
        <f t="shared" si="12"/>
        <v>0</v>
      </c>
    </row>
    <row r="63" spans="2:13" x14ac:dyDescent="0.25">
      <c r="B63" s="44" t="s">
        <v>56</v>
      </c>
      <c r="C63" s="135">
        <v>0</v>
      </c>
      <c r="D63" s="17">
        <v>50</v>
      </c>
      <c r="E63" s="18"/>
      <c r="F63" s="193">
        <f t="shared" si="9"/>
        <v>0</v>
      </c>
      <c r="G63" s="193">
        <f t="shared" si="11"/>
        <v>0</v>
      </c>
      <c r="H63" s="193">
        <f t="shared" si="10"/>
        <v>0</v>
      </c>
      <c r="I63" s="193">
        <f t="shared" si="12"/>
        <v>0</v>
      </c>
    </row>
    <row r="64" spans="2:13" x14ac:dyDescent="0.25">
      <c r="B64" s="44" t="s">
        <v>57</v>
      </c>
      <c r="C64" s="135">
        <v>0</v>
      </c>
      <c r="D64" s="17">
        <v>50</v>
      </c>
      <c r="E64" s="18"/>
      <c r="F64" s="193">
        <f t="shared" si="9"/>
        <v>0</v>
      </c>
      <c r="G64" s="193">
        <f t="shared" si="11"/>
        <v>0</v>
      </c>
      <c r="H64" s="193">
        <f t="shared" si="10"/>
        <v>0</v>
      </c>
      <c r="I64" s="193">
        <f t="shared" si="12"/>
        <v>0</v>
      </c>
    </row>
    <row r="65" spans="2:13" x14ac:dyDescent="0.25">
      <c r="B65" s="44" t="s">
        <v>58</v>
      </c>
      <c r="C65" s="135">
        <v>0</v>
      </c>
      <c r="D65" s="17">
        <v>60</v>
      </c>
      <c r="E65" s="18"/>
      <c r="F65" s="193">
        <f t="shared" si="9"/>
        <v>0</v>
      </c>
      <c r="G65" s="193">
        <f t="shared" si="11"/>
        <v>0</v>
      </c>
      <c r="H65" s="193">
        <f t="shared" si="10"/>
        <v>0</v>
      </c>
      <c r="I65" s="193">
        <f t="shared" si="12"/>
        <v>0</v>
      </c>
    </row>
    <row r="66" spans="2:13" x14ac:dyDescent="0.25">
      <c r="B66" s="44" t="s">
        <v>59</v>
      </c>
      <c r="C66" s="135">
        <v>0</v>
      </c>
      <c r="D66" s="17">
        <v>60</v>
      </c>
      <c r="E66" s="18"/>
      <c r="F66" s="193">
        <f t="shared" si="9"/>
        <v>0</v>
      </c>
      <c r="G66" s="193">
        <f t="shared" si="11"/>
        <v>0</v>
      </c>
      <c r="H66" s="193">
        <f>(G66*$I$85)+G66</f>
        <v>0</v>
      </c>
      <c r="I66" s="193">
        <f t="shared" si="12"/>
        <v>0</v>
      </c>
    </row>
    <row r="67" spans="2:13" x14ac:dyDescent="0.25">
      <c r="B67" s="44" t="s">
        <v>60</v>
      </c>
      <c r="C67" s="135">
        <v>0</v>
      </c>
      <c r="D67" s="17">
        <v>60</v>
      </c>
      <c r="E67" s="18"/>
      <c r="F67" s="193">
        <f t="shared" si="9"/>
        <v>0</v>
      </c>
      <c r="G67" s="193">
        <f t="shared" si="11"/>
        <v>0</v>
      </c>
      <c r="H67" s="193">
        <f t="shared" si="10"/>
        <v>0</v>
      </c>
      <c r="I67" s="193">
        <f t="shared" si="12"/>
        <v>0</v>
      </c>
    </row>
    <row r="68" spans="2:13" x14ac:dyDescent="0.25">
      <c r="B68" s="44" t="s">
        <v>172</v>
      </c>
      <c r="C68" s="135">
        <v>0</v>
      </c>
      <c r="D68" s="17">
        <v>70</v>
      </c>
      <c r="E68" s="18"/>
      <c r="F68" s="193">
        <f t="shared" si="9"/>
        <v>0</v>
      </c>
      <c r="G68" s="193">
        <f t="shared" si="11"/>
        <v>0</v>
      </c>
      <c r="H68" s="193">
        <f>(G68*$I$85)+G68</f>
        <v>0</v>
      </c>
      <c r="I68" s="193">
        <f t="shared" si="12"/>
        <v>0</v>
      </c>
    </row>
    <row r="69" spans="2:13" x14ac:dyDescent="0.25">
      <c r="B69" s="44" t="s">
        <v>61</v>
      </c>
      <c r="C69" s="135">
        <v>0</v>
      </c>
      <c r="D69" s="17">
        <v>40</v>
      </c>
      <c r="E69" s="18"/>
      <c r="F69" s="193">
        <f t="shared" si="9"/>
        <v>0</v>
      </c>
      <c r="G69" s="193">
        <f t="shared" si="11"/>
        <v>0</v>
      </c>
      <c r="H69" s="193">
        <f t="shared" si="10"/>
        <v>0</v>
      </c>
      <c r="I69" s="193">
        <f t="shared" si="12"/>
        <v>0</v>
      </c>
    </row>
    <row r="70" spans="2:13" x14ac:dyDescent="0.25">
      <c r="B70" s="44" t="s">
        <v>62</v>
      </c>
      <c r="C70" s="135">
        <v>0</v>
      </c>
      <c r="D70" s="17">
        <v>70</v>
      </c>
      <c r="E70" s="18"/>
      <c r="F70" s="193">
        <f t="shared" si="9"/>
        <v>0</v>
      </c>
      <c r="G70" s="193">
        <f t="shared" si="11"/>
        <v>0</v>
      </c>
      <c r="H70" s="193">
        <f>(G70*$I$85)+G70</f>
        <v>0</v>
      </c>
      <c r="I70" s="193">
        <f t="shared" si="12"/>
        <v>0</v>
      </c>
    </row>
    <row r="71" spans="2:13" x14ac:dyDescent="0.25">
      <c r="B71" s="44" t="s">
        <v>63</v>
      </c>
      <c r="C71" s="172">
        <v>0</v>
      </c>
      <c r="D71" s="17">
        <v>40</v>
      </c>
      <c r="E71" s="18"/>
      <c r="F71" s="193">
        <f t="shared" si="9"/>
        <v>0</v>
      </c>
      <c r="G71" s="193">
        <f t="shared" si="11"/>
        <v>0</v>
      </c>
      <c r="H71" s="193">
        <f t="shared" si="10"/>
        <v>0</v>
      </c>
      <c r="I71" s="193">
        <f t="shared" si="12"/>
        <v>0</v>
      </c>
    </row>
    <row r="72" spans="2:13" x14ac:dyDescent="0.25">
      <c r="B72" s="44" t="s">
        <v>64</v>
      </c>
      <c r="C72" s="135">
        <v>0</v>
      </c>
      <c r="D72" s="17">
        <v>40</v>
      </c>
      <c r="E72" s="18"/>
      <c r="F72" s="193">
        <f t="shared" si="9"/>
        <v>0</v>
      </c>
      <c r="G72" s="193">
        <f t="shared" si="11"/>
        <v>0</v>
      </c>
      <c r="H72" s="193">
        <f>(G72*$I$85)+G72</f>
        <v>0</v>
      </c>
      <c r="I72" s="193">
        <f t="shared" si="12"/>
        <v>0</v>
      </c>
    </row>
    <row r="73" spans="2:13" ht="15.75" thickBot="1" x14ac:dyDescent="0.3">
      <c r="B73" s="52" t="s">
        <v>65</v>
      </c>
      <c r="C73" s="137">
        <v>0</v>
      </c>
      <c r="D73" s="53">
        <v>40</v>
      </c>
      <c r="E73" s="54"/>
      <c r="F73" s="193">
        <f t="shared" si="9"/>
        <v>0</v>
      </c>
      <c r="G73" s="193">
        <f t="shared" si="11"/>
        <v>0</v>
      </c>
      <c r="H73" s="193">
        <f t="shared" si="10"/>
        <v>0</v>
      </c>
      <c r="I73" s="193">
        <f t="shared" si="12"/>
        <v>0</v>
      </c>
    </row>
    <row r="74" spans="2:13" ht="15.75" thickBot="1" x14ac:dyDescent="0.3">
      <c r="B74" s="7" t="s">
        <v>217</v>
      </c>
      <c r="C74" s="132">
        <f>SUM(C57:C73)</f>
        <v>0</v>
      </c>
      <c r="D74" s="8">
        <f t="shared" ref="D74" si="13">SUM(D57:D73)</f>
        <v>1210</v>
      </c>
      <c r="E74" s="76"/>
      <c r="F74" s="200">
        <f>SUM(F57:F73)</f>
        <v>0</v>
      </c>
      <c r="G74" s="216">
        <f>SUM(G57:G73)</f>
        <v>0</v>
      </c>
      <c r="H74" s="113">
        <f>SUM(H57:H73)</f>
        <v>0</v>
      </c>
      <c r="I74" s="216">
        <f>SUM(I57:I73)</f>
        <v>0</v>
      </c>
    </row>
    <row r="75" spans="2:13" ht="15.75" thickBot="1" x14ac:dyDescent="0.3"/>
    <row r="76" spans="2:13" s="25" customFormat="1" ht="19.5" thickBot="1" x14ac:dyDescent="0.35">
      <c r="B76" s="230" t="s">
        <v>196</v>
      </c>
      <c r="C76" s="231"/>
      <c r="D76" s="231"/>
      <c r="E76" s="231"/>
      <c r="F76" s="231"/>
      <c r="G76" s="231"/>
      <c r="H76" s="231"/>
      <c r="I76" s="232"/>
    </row>
    <row r="77" spans="2:13" s="25" customFormat="1" ht="25.5" x14ac:dyDescent="0.25">
      <c r="B77" s="19" t="s">
        <v>27</v>
      </c>
      <c r="C77" s="19" t="s">
        <v>28</v>
      </c>
      <c r="D77" s="19" t="s">
        <v>29</v>
      </c>
      <c r="E77" s="19" t="s">
        <v>195</v>
      </c>
      <c r="F77" s="19" t="s">
        <v>192</v>
      </c>
      <c r="G77" s="19" t="s">
        <v>193</v>
      </c>
      <c r="H77" s="19" t="s">
        <v>194</v>
      </c>
      <c r="I77" s="19" t="s">
        <v>150</v>
      </c>
      <c r="J77"/>
      <c r="K77"/>
    </row>
    <row r="78" spans="2:13" s="25" customFormat="1" x14ac:dyDescent="0.25">
      <c r="B78" s="183" t="s">
        <v>189</v>
      </c>
      <c r="C78" s="10">
        <v>17</v>
      </c>
      <c r="D78" s="16"/>
      <c r="E78" s="187">
        <f>C78*D78</f>
        <v>0</v>
      </c>
      <c r="F78" s="208">
        <f>E78*12</f>
        <v>0</v>
      </c>
      <c r="G78" s="193">
        <f>(F78*$H$85)+F78</f>
        <v>0</v>
      </c>
      <c r="H78" s="41">
        <f>(G78*$I$85)+G78</f>
        <v>0</v>
      </c>
      <c r="I78" s="211">
        <f>F78+G78+H78</f>
        <v>0</v>
      </c>
      <c r="J78"/>
      <c r="K78"/>
      <c r="M78" s="36"/>
    </row>
    <row r="79" spans="2:13" s="25" customFormat="1" ht="15.75" thickBot="1" x14ac:dyDescent="0.3">
      <c r="B79" s="13" t="s">
        <v>30</v>
      </c>
      <c r="C79" s="11">
        <v>3</v>
      </c>
      <c r="D79" s="18"/>
      <c r="E79" s="188">
        <f>C79*D79</f>
        <v>0</v>
      </c>
      <c r="F79" s="208">
        <f>E79*12</f>
        <v>0</v>
      </c>
      <c r="G79" s="193">
        <f>(F79*$H$85)+F79</f>
        <v>0</v>
      </c>
      <c r="H79" s="41">
        <f>(G79*$I$85)+G79</f>
        <v>0</v>
      </c>
      <c r="I79" s="211">
        <f>F79+G79+H79</f>
        <v>0</v>
      </c>
      <c r="J79"/>
      <c r="K79"/>
    </row>
    <row r="80" spans="2:13" s="25" customFormat="1" thickBot="1" x14ac:dyDescent="0.25">
      <c r="B80" s="82" t="s">
        <v>191</v>
      </c>
      <c r="C80" s="82"/>
      <c r="D80" s="82"/>
      <c r="E80" s="212">
        <f>SUM(E78:E79)</f>
        <v>0</v>
      </c>
      <c r="F80" s="212">
        <f>SUM(F78:F79)</f>
        <v>0</v>
      </c>
      <c r="G80" s="212">
        <f>SUM(G78:G79)</f>
        <v>0</v>
      </c>
      <c r="H80" s="182">
        <f>SUM(H78:H79)</f>
        <v>0</v>
      </c>
      <c r="I80" s="189">
        <f>SUM(I78:I79)</f>
        <v>0</v>
      </c>
    </row>
    <row r="81" spans="2:13" ht="15.75" thickBot="1" x14ac:dyDescent="0.3"/>
    <row r="82" spans="2:13" ht="15.75" thickBot="1" x14ac:dyDescent="0.3">
      <c r="B82" s="305" t="s">
        <v>151</v>
      </c>
      <c r="C82" s="306"/>
      <c r="D82" s="306"/>
      <c r="E82" s="306"/>
      <c r="F82" s="306"/>
      <c r="G82" s="306"/>
      <c r="H82" s="306"/>
      <c r="I82" s="168">
        <f>I34+I46+I74+I80+I52</f>
        <v>0</v>
      </c>
    </row>
    <row r="83" spans="2:13" ht="16.5" thickTop="1" thickBot="1" x14ac:dyDescent="0.3"/>
    <row r="84" spans="2:13" ht="15.75" x14ac:dyDescent="0.25">
      <c r="B84" s="222" t="s">
        <v>23</v>
      </c>
      <c r="C84" s="223"/>
      <c r="D84" s="223"/>
      <c r="E84" s="223"/>
      <c r="F84" s="223"/>
      <c r="G84" s="224"/>
      <c r="H84" s="50" t="s">
        <v>24</v>
      </c>
      <c r="I84" s="51" t="s">
        <v>25</v>
      </c>
      <c r="J84" s="34"/>
      <c r="K84" s="34"/>
    </row>
    <row r="85" spans="2:13" ht="15.75" thickBot="1" x14ac:dyDescent="0.3">
      <c r="B85" s="225" t="s">
        <v>26</v>
      </c>
      <c r="C85" s="226"/>
      <c r="D85" s="226"/>
      <c r="E85" s="226"/>
      <c r="F85" s="226"/>
      <c r="G85" s="227"/>
      <c r="H85" s="69"/>
      <c r="I85" s="70"/>
      <c r="J85" s="35"/>
      <c r="K85" s="35"/>
    </row>
    <row r="86" spans="2:13" ht="15.75" thickBot="1" x14ac:dyDescent="0.3"/>
    <row r="87" spans="2:13" s="25" customFormat="1" ht="19.5" thickBot="1" x14ac:dyDescent="0.35">
      <c r="B87" s="217" t="s">
        <v>202</v>
      </c>
      <c r="C87" s="218"/>
      <c r="D87" s="219"/>
      <c r="E87"/>
      <c r="F87"/>
      <c r="G87"/>
      <c r="H87"/>
    </row>
    <row r="88" spans="2:13" s="25" customFormat="1" ht="25.5" x14ac:dyDescent="0.25">
      <c r="B88" s="19" t="s">
        <v>27</v>
      </c>
      <c r="C88" s="20" t="s">
        <v>28</v>
      </c>
      <c r="D88" s="20" t="s">
        <v>29</v>
      </c>
      <c r="E88"/>
      <c r="F88"/>
      <c r="G88"/>
      <c r="H88"/>
      <c r="I88"/>
      <c r="J88"/>
      <c r="K88"/>
    </row>
    <row r="89" spans="2:13" s="25" customFormat="1" x14ac:dyDescent="0.25">
      <c r="B89" s="13" t="s">
        <v>209</v>
      </c>
      <c r="C89" s="11">
        <v>1</v>
      </c>
      <c r="D89" s="18"/>
      <c r="E89"/>
      <c r="F89"/>
      <c r="G89"/>
      <c r="H89"/>
      <c r="I89"/>
      <c r="J89"/>
      <c r="K89"/>
      <c r="M89" s="36"/>
    </row>
    <row r="90" spans="2:13" s="25" customFormat="1" x14ac:dyDescent="0.25">
      <c r="B90" s="13" t="s">
        <v>210</v>
      </c>
      <c r="C90" s="11">
        <v>1</v>
      </c>
      <c r="D90" s="18"/>
      <c r="E90"/>
      <c r="F90"/>
      <c r="G90"/>
      <c r="H90"/>
      <c r="I90"/>
      <c r="J90"/>
      <c r="K90"/>
      <c r="M90" s="36"/>
    </row>
    <row r="91" spans="2:13" s="25" customFormat="1" x14ac:dyDescent="0.25">
      <c r="B91" s="13" t="s">
        <v>203</v>
      </c>
      <c r="C91" s="11">
        <v>1</v>
      </c>
      <c r="D91" s="80"/>
      <c r="E91"/>
      <c r="F91"/>
      <c r="G91"/>
      <c r="H91"/>
      <c r="I91"/>
      <c r="J91"/>
    </row>
    <row r="92" spans="2:13" s="25" customFormat="1" x14ac:dyDescent="0.25">
      <c r="B92" s="13" t="s">
        <v>204</v>
      </c>
      <c r="C92" s="11">
        <v>1</v>
      </c>
      <c r="D92" s="80"/>
      <c r="E92"/>
      <c r="F92"/>
      <c r="G92"/>
      <c r="H92"/>
      <c r="I92"/>
      <c r="J92"/>
    </row>
    <row r="93" spans="2:13" s="25" customFormat="1" x14ac:dyDescent="0.25">
      <c r="B93" s="13" t="s">
        <v>205</v>
      </c>
      <c r="C93" s="11">
        <v>1</v>
      </c>
      <c r="D93" s="80"/>
      <c r="E93"/>
      <c r="F93"/>
      <c r="G93"/>
      <c r="H93"/>
      <c r="I93"/>
      <c r="J93"/>
    </row>
    <row r="94" spans="2:13" s="25" customFormat="1" x14ac:dyDescent="0.25">
      <c r="B94" s="111" t="s">
        <v>206</v>
      </c>
      <c r="C94" s="11">
        <v>1</v>
      </c>
      <c r="D94" s="169"/>
      <c r="E94"/>
      <c r="F94"/>
      <c r="G94"/>
      <c r="H94"/>
      <c r="I94"/>
      <c r="J94"/>
    </row>
    <row r="95" spans="2:13" s="25" customFormat="1" x14ac:dyDescent="0.25">
      <c r="B95" s="186" t="s">
        <v>207</v>
      </c>
      <c r="C95" s="11">
        <v>1</v>
      </c>
      <c r="D95" s="18"/>
      <c r="E95"/>
      <c r="F95"/>
      <c r="G95"/>
      <c r="H95"/>
      <c r="I95"/>
      <c r="J95"/>
      <c r="K95"/>
    </row>
    <row r="96" spans="2:13" s="25" customFormat="1" x14ac:dyDescent="0.25">
      <c r="B96" s="186" t="s">
        <v>208</v>
      </c>
      <c r="C96" s="11">
        <v>2</v>
      </c>
      <c r="D96" s="18"/>
      <c r="E96"/>
      <c r="F96"/>
      <c r="G96"/>
      <c r="H96"/>
      <c r="I96"/>
      <c r="J96"/>
      <c r="K96"/>
    </row>
    <row r="97" spans="2:11" s="25" customFormat="1" x14ac:dyDescent="0.25">
      <c r="B97" s="186" t="s">
        <v>190</v>
      </c>
      <c r="C97" s="11">
        <v>1</v>
      </c>
      <c r="D97" s="18"/>
      <c r="E97"/>
      <c r="F97"/>
      <c r="G97"/>
      <c r="H97"/>
      <c r="I97"/>
      <c r="J97"/>
      <c r="K97"/>
    </row>
    <row r="98" spans="2:11" s="25" customFormat="1" x14ac:dyDescent="0.25">
      <c r="B98" s="13" t="s">
        <v>149</v>
      </c>
      <c r="C98" s="13">
        <v>1</v>
      </c>
      <c r="D98" s="18"/>
      <c r="E98"/>
      <c r="F98"/>
      <c r="G98"/>
      <c r="H98"/>
      <c r="I98"/>
      <c r="J98"/>
      <c r="K98"/>
    </row>
    <row r="100" spans="2:11" x14ac:dyDescent="0.25">
      <c r="B100" s="115" t="s">
        <v>148</v>
      </c>
      <c r="C100" s="115"/>
      <c r="D100" s="116"/>
      <c r="E100" s="116"/>
      <c r="F100" s="116"/>
      <c r="G100" s="116"/>
    </row>
    <row r="101" spans="2:11" x14ac:dyDescent="0.25">
      <c r="B101" s="117"/>
      <c r="C101" s="117"/>
      <c r="D101" s="116"/>
      <c r="E101" s="116"/>
      <c r="F101" s="116"/>
      <c r="G101" s="118"/>
    </row>
    <row r="102" spans="2:11" x14ac:dyDescent="0.25">
      <c r="B102" s="116"/>
      <c r="C102" s="116"/>
      <c r="D102" s="116"/>
      <c r="E102" s="116"/>
      <c r="F102" s="116"/>
      <c r="G102" s="116"/>
    </row>
    <row r="103" spans="2:11" ht="15.75" thickBot="1" x14ac:dyDescent="0.3">
      <c r="B103" s="119"/>
      <c r="C103" s="116"/>
      <c r="D103" s="119"/>
      <c r="E103" s="120"/>
      <c r="G103" s="119"/>
      <c r="I103" s="119"/>
    </row>
    <row r="104" spans="2:11" x14ac:dyDescent="0.25">
      <c r="B104" s="174" t="s">
        <v>185</v>
      </c>
      <c r="C104" s="118"/>
      <c r="D104" s="173" t="s">
        <v>186</v>
      </c>
      <c r="G104" s="173" t="s">
        <v>187</v>
      </c>
      <c r="I104" s="173" t="s">
        <v>188</v>
      </c>
    </row>
    <row r="105" spans="2:11" x14ac:dyDescent="0.25">
      <c r="B105" s="118"/>
      <c r="C105" s="118"/>
      <c r="D105" s="116"/>
    </row>
  </sheetData>
  <mergeCells count="54">
    <mergeCell ref="B19:I19"/>
    <mergeCell ref="F55:F56"/>
    <mergeCell ref="B76:I76"/>
    <mergeCell ref="B54:I54"/>
    <mergeCell ref="G55:G56"/>
    <mergeCell ref="H55:H56"/>
    <mergeCell ref="D37:D38"/>
    <mergeCell ref="F37:F38"/>
    <mergeCell ref="D55:D56"/>
    <mergeCell ref="E55:E56"/>
    <mergeCell ref="B48:I48"/>
    <mergeCell ref="B52:C52"/>
    <mergeCell ref="B46:C46"/>
    <mergeCell ref="B34:C34"/>
    <mergeCell ref="B87:D87"/>
    <mergeCell ref="C7:I7"/>
    <mergeCell ref="B8:I8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82:H82"/>
    <mergeCell ref="B21:I21"/>
    <mergeCell ref="B36:I36"/>
    <mergeCell ref="B85:G85"/>
    <mergeCell ref="B84:G84"/>
    <mergeCell ref="I55:I56"/>
    <mergeCell ref="I37:I38"/>
    <mergeCell ref="D22:D23"/>
    <mergeCell ref="E22:E23"/>
    <mergeCell ref="G22:G23"/>
    <mergeCell ref="H22:H23"/>
    <mergeCell ref="I22:I23"/>
    <mergeCell ref="F22:F23"/>
    <mergeCell ref="C22:C23"/>
    <mergeCell ref="C37:C38"/>
    <mergeCell ref="C55:C56"/>
    <mergeCell ref="E37:E38"/>
    <mergeCell ref="G37:G38"/>
    <mergeCell ref="H37:H38"/>
    <mergeCell ref="B2:C2"/>
    <mergeCell ref="B3:C3"/>
    <mergeCell ref="B4:C4"/>
    <mergeCell ref="B5:C5"/>
    <mergeCell ref="D2:I2"/>
    <mergeCell ref="D3:I3"/>
    <mergeCell ref="D5:I5"/>
    <mergeCell ref="D4:I4"/>
  </mergeCells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Cluster A</vt:lpstr>
      <vt:lpstr>Cluster B</vt:lpstr>
      <vt:lpstr>Cluster C</vt:lpstr>
      <vt:lpstr>Cluster D</vt:lpstr>
      <vt:lpstr>Cluster E</vt:lpstr>
      <vt:lpstr>Cluster F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Philani Zamla</cp:lastModifiedBy>
  <cp:lastPrinted>2019-05-16T07:06:13Z</cp:lastPrinted>
  <dcterms:created xsi:type="dcterms:W3CDTF">2016-10-07T07:18:44Z</dcterms:created>
  <dcterms:modified xsi:type="dcterms:W3CDTF">2023-05-26T08:32:46Z</dcterms:modified>
</cp:coreProperties>
</file>