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75" windowWidth="12390" windowHeight="9315" firstSheet="1" activeTab="2"/>
  </bookViews>
  <sheets>
    <sheet name="Cover page" sheetId="13" r:id="rId1"/>
    <sheet name="Cluster 1" sheetId="1" r:id="rId2"/>
    <sheet name="Cluster 2" sheetId="2" r:id="rId3"/>
    <sheet name="Cluster 3" sheetId="7" r:id="rId4"/>
    <sheet name="Cluster 4" sheetId="6" r:id="rId5"/>
    <sheet name="Cluster 5" sheetId="10" r:id="rId6"/>
    <sheet name="Cluster 6" sheetId="9" r:id="rId7"/>
    <sheet name="Cluster 7" sheetId="8" r:id="rId8"/>
  </sheets>
  <calcPr calcId="145621"/>
</workbook>
</file>

<file path=xl/calcChain.xml><?xml version="1.0" encoding="utf-8"?>
<calcChain xmlns="http://schemas.openxmlformats.org/spreadsheetml/2006/main">
  <c r="D30" i="10" l="1"/>
  <c r="E30" i="10" s="1"/>
  <c r="F30" i="10" l="1"/>
  <c r="G30" i="10"/>
  <c r="F43" i="1"/>
  <c r="E43" i="1"/>
  <c r="E42" i="1"/>
  <c r="F42" i="1" s="1"/>
  <c r="F41" i="1"/>
  <c r="E41" i="1"/>
  <c r="E40" i="1"/>
  <c r="F40" i="1" s="1"/>
  <c r="F34" i="1"/>
  <c r="E34" i="1"/>
  <c r="E33" i="1"/>
  <c r="F33" i="1" s="1"/>
  <c r="F32" i="1"/>
  <c r="E32" i="1"/>
  <c r="E31" i="1"/>
  <c r="F31" i="1" s="1"/>
  <c r="F25" i="1"/>
  <c r="E25" i="1"/>
  <c r="E24" i="1"/>
  <c r="F24" i="1" s="1"/>
  <c r="F23" i="1"/>
  <c r="E23" i="1"/>
  <c r="E22" i="1"/>
  <c r="F22" i="1" s="1"/>
  <c r="F21" i="1"/>
  <c r="E21" i="1"/>
  <c r="E20" i="1"/>
  <c r="F20" i="1" s="1"/>
  <c r="E14" i="1"/>
  <c r="F14" i="1" s="1"/>
  <c r="E9" i="1"/>
  <c r="F9" i="1"/>
  <c r="E10" i="1"/>
  <c r="F10" i="1" s="1"/>
  <c r="E11" i="1"/>
  <c r="F11" i="1"/>
  <c r="E12" i="1"/>
  <c r="F12" i="1" s="1"/>
  <c r="E13" i="1"/>
  <c r="F13" i="1"/>
  <c r="F8" i="1"/>
  <c r="E8" i="1"/>
  <c r="G45" i="2"/>
  <c r="G49" i="2"/>
  <c r="G53" i="2"/>
  <c r="G57" i="2"/>
  <c r="G41" i="2"/>
  <c r="D57" i="2"/>
  <c r="E57" i="2" s="1"/>
  <c r="F57" i="2" s="1"/>
  <c r="D56" i="2"/>
  <c r="G56" i="2" s="1"/>
  <c r="D55" i="2"/>
  <c r="G55" i="2" s="1"/>
  <c r="D54" i="2"/>
  <c r="E54" i="2" s="1"/>
  <c r="F54" i="2" s="1"/>
  <c r="D53" i="2"/>
  <c r="E53" i="2" s="1"/>
  <c r="F53" i="2" s="1"/>
  <c r="D52" i="2"/>
  <c r="E52" i="2" s="1"/>
  <c r="F52" i="2" s="1"/>
  <c r="D51" i="2"/>
  <c r="D50" i="2"/>
  <c r="E50" i="2" s="1"/>
  <c r="F50" i="2" s="1"/>
  <c r="D49" i="2"/>
  <c r="E49" i="2" s="1"/>
  <c r="F49" i="2" s="1"/>
  <c r="D48" i="2"/>
  <c r="G48" i="2" s="1"/>
  <c r="D47" i="2"/>
  <c r="D46" i="2"/>
  <c r="E46" i="2" s="1"/>
  <c r="F46" i="2" s="1"/>
  <c r="D45" i="2"/>
  <c r="E45" i="2" s="1"/>
  <c r="F45" i="2" s="1"/>
  <c r="D44" i="2"/>
  <c r="G44" i="2" s="1"/>
  <c r="D43" i="2"/>
  <c r="G43" i="2" s="1"/>
  <c r="D42" i="2"/>
  <c r="E42" i="2" s="1"/>
  <c r="F42" i="2" s="1"/>
  <c r="D41" i="2"/>
  <c r="E41" i="2" s="1"/>
  <c r="F41" i="2" s="1"/>
  <c r="E56" i="2"/>
  <c r="F56" i="2" s="1"/>
  <c r="E55" i="2"/>
  <c r="F55" i="2" s="1"/>
  <c r="E48" i="2"/>
  <c r="F48" i="2" s="1"/>
  <c r="E44" i="2"/>
  <c r="F44" i="2" s="1"/>
  <c r="E43" i="2"/>
  <c r="F43" i="2" s="1"/>
  <c r="C58" i="2"/>
  <c r="B58" i="2"/>
  <c r="G42" i="2" l="1"/>
  <c r="G54" i="2"/>
  <c r="G50" i="2"/>
  <c r="G46" i="2"/>
  <c r="E51" i="2"/>
  <c r="F51" i="2" s="1"/>
  <c r="F58" i="2" s="1"/>
  <c r="G52" i="2"/>
  <c r="E47" i="2"/>
  <c r="F47" i="2" s="1"/>
  <c r="D58" i="2"/>
  <c r="E58" i="2"/>
  <c r="C24" i="2"/>
  <c r="B24" i="2"/>
  <c r="D23" i="2"/>
  <c r="E23" i="2" s="1"/>
  <c r="F23" i="2" s="1"/>
  <c r="E10" i="7"/>
  <c r="F10" i="7" s="1"/>
  <c r="D29" i="2"/>
  <c r="E29" i="2" s="1"/>
  <c r="F29" i="2" s="1"/>
  <c r="D30" i="2"/>
  <c r="E30" i="2" s="1"/>
  <c r="F30" i="2" s="1"/>
  <c r="D31" i="2"/>
  <c r="E31" i="2" s="1"/>
  <c r="F31" i="2" s="1"/>
  <c r="D32" i="2"/>
  <c r="E32" i="2" s="1"/>
  <c r="F32" i="2" s="1"/>
  <c r="D33" i="2"/>
  <c r="E33" i="2" s="1"/>
  <c r="F33" i="2" s="1"/>
  <c r="D34" i="2"/>
  <c r="E34" i="2" s="1"/>
  <c r="F34" i="2" s="1"/>
  <c r="D35" i="2"/>
  <c r="E35" i="2" s="1"/>
  <c r="F35" i="2" s="1"/>
  <c r="B36" i="2"/>
  <c r="C36" i="2"/>
  <c r="C24" i="7"/>
  <c r="B24" i="7"/>
  <c r="D23" i="7"/>
  <c r="E23" i="7" s="1"/>
  <c r="F23" i="7" s="1"/>
  <c r="D22" i="7"/>
  <c r="E22" i="7" s="1"/>
  <c r="F22" i="7" s="1"/>
  <c r="D21" i="7"/>
  <c r="E21" i="7" s="1"/>
  <c r="F21" i="7" s="1"/>
  <c r="D20" i="7"/>
  <c r="E20" i="7" s="1"/>
  <c r="F20" i="7" s="1"/>
  <c r="D19" i="7"/>
  <c r="E19" i="7" s="1"/>
  <c r="F19" i="7" s="1"/>
  <c r="D18" i="7"/>
  <c r="E18" i="7" s="1"/>
  <c r="F18" i="7" s="1"/>
  <c r="D17" i="7"/>
  <c r="E17" i="7" s="1"/>
  <c r="F17" i="7" s="1"/>
  <c r="D16" i="7"/>
  <c r="E16" i="7" s="1"/>
  <c r="F16" i="7" s="1"/>
  <c r="C11" i="7"/>
  <c r="B11" i="7"/>
  <c r="D10" i="7"/>
  <c r="D9" i="7"/>
  <c r="E9" i="7" s="1"/>
  <c r="F9" i="7" s="1"/>
  <c r="D8" i="7"/>
  <c r="B30" i="6"/>
  <c r="C15" i="6"/>
  <c r="C21" i="6"/>
  <c r="C30" i="6"/>
  <c r="C37" i="6"/>
  <c r="C45" i="6"/>
  <c r="D28" i="6"/>
  <c r="E28" i="6" s="1"/>
  <c r="F28" i="6" s="1"/>
  <c r="D12" i="6"/>
  <c r="E12" i="6" s="1"/>
  <c r="F12" i="6" s="1"/>
  <c r="D13" i="6"/>
  <c r="E13" i="6" s="1"/>
  <c r="F13" i="6" s="1"/>
  <c r="D14" i="6"/>
  <c r="B15" i="6"/>
  <c r="C48" i="10"/>
  <c r="B48" i="10"/>
  <c r="D47" i="10"/>
  <c r="D46" i="10"/>
  <c r="D45" i="10"/>
  <c r="D44" i="10"/>
  <c r="D43" i="10"/>
  <c r="D42" i="10"/>
  <c r="D41" i="10"/>
  <c r="D40" i="10"/>
  <c r="B32" i="10"/>
  <c r="C32" i="10"/>
  <c r="C21" i="9"/>
  <c r="G13" i="6" l="1"/>
  <c r="G12" i="6"/>
  <c r="E14" i="6"/>
  <c r="F14" i="6" s="1"/>
  <c r="D11" i="7"/>
  <c r="E8" i="7"/>
  <c r="F8" i="7" s="1"/>
  <c r="G51" i="2"/>
  <c r="G47" i="2"/>
  <c r="G23" i="2"/>
  <c r="F36" i="2"/>
  <c r="E36" i="2"/>
  <c r="G35" i="2"/>
  <c r="G34" i="2"/>
  <c r="G33" i="2"/>
  <c r="G32" i="2"/>
  <c r="G31" i="2"/>
  <c r="G30" i="2"/>
  <c r="D36" i="2"/>
  <c r="E11" i="7"/>
  <c r="G9" i="7"/>
  <c r="G10" i="7"/>
  <c r="D24" i="7"/>
  <c r="G28" i="6"/>
  <c r="E40" i="10"/>
  <c r="F40" i="10" s="1"/>
  <c r="E41" i="10"/>
  <c r="F41" i="10" s="1"/>
  <c r="E42" i="10"/>
  <c r="F42" i="10" s="1"/>
  <c r="E43" i="10"/>
  <c r="F43" i="10" s="1"/>
  <c r="E44" i="10"/>
  <c r="F44" i="10" s="1"/>
  <c r="E45" i="10"/>
  <c r="F45" i="10" s="1"/>
  <c r="E46" i="10"/>
  <c r="F46" i="10" s="1"/>
  <c r="E47" i="10"/>
  <c r="F47" i="10" s="1"/>
  <c r="C24" i="8"/>
  <c r="C10" i="8"/>
  <c r="C13" i="10"/>
  <c r="C11" i="2"/>
  <c r="C44" i="1"/>
  <c r="C26" i="1"/>
  <c r="C35" i="1"/>
  <c r="C15" i="1"/>
  <c r="G41" i="10" l="1"/>
  <c r="G14" i="6"/>
  <c r="G8" i="7"/>
  <c r="G11" i="7" s="1"/>
  <c r="G58" i="2"/>
  <c r="G17" i="7"/>
  <c r="G29" i="2"/>
  <c r="G36" i="2" s="1"/>
  <c r="F11" i="7"/>
  <c r="G20" i="7"/>
  <c r="G23" i="7"/>
  <c r="G22" i="7"/>
  <c r="E24" i="7"/>
  <c r="F24" i="7"/>
  <c r="G19" i="7"/>
  <c r="G18" i="7"/>
  <c r="G21" i="7"/>
  <c r="G46" i="10"/>
  <c r="G44" i="10"/>
  <c r="G42" i="10"/>
  <c r="G40" i="10"/>
  <c r="G45" i="10"/>
  <c r="G47" i="10"/>
  <c r="G43" i="10"/>
  <c r="G18" i="8"/>
  <c r="D16" i="8"/>
  <c r="E16" i="8" s="1"/>
  <c r="F16" i="8" s="1"/>
  <c r="D17" i="8"/>
  <c r="E17" i="8" s="1"/>
  <c r="F17" i="8" s="1"/>
  <c r="D18" i="8"/>
  <c r="E18" i="8" s="1"/>
  <c r="F18" i="8" s="1"/>
  <c r="D19" i="8"/>
  <c r="E19" i="8" s="1"/>
  <c r="F19" i="8" s="1"/>
  <c r="D20" i="8"/>
  <c r="E20" i="8" s="1"/>
  <c r="F20" i="8" s="1"/>
  <c r="D21" i="8"/>
  <c r="E21" i="8" s="1"/>
  <c r="F21" i="8" s="1"/>
  <c r="D22" i="8"/>
  <c r="E22" i="8" s="1"/>
  <c r="F22" i="8" s="1"/>
  <c r="D23" i="8"/>
  <c r="E23" i="8" s="1"/>
  <c r="F23" i="8" s="1"/>
  <c r="D15" i="8"/>
  <c r="E15" i="8" s="1"/>
  <c r="F15" i="8" s="1"/>
  <c r="G9" i="8"/>
  <c r="D9" i="8"/>
  <c r="E9" i="8" s="1"/>
  <c r="F9" i="8" s="1"/>
  <c r="D8" i="8"/>
  <c r="E8" i="8" s="1"/>
  <c r="F8" i="8" s="1"/>
  <c r="D9" i="9"/>
  <c r="E9" i="9" s="1"/>
  <c r="F9" i="9" s="1"/>
  <c r="D10" i="9"/>
  <c r="E10" i="9" s="1"/>
  <c r="F10" i="9" s="1"/>
  <c r="D11" i="9"/>
  <c r="E11" i="9" s="1"/>
  <c r="F11" i="9" s="1"/>
  <c r="D12" i="9"/>
  <c r="E12" i="9" s="1"/>
  <c r="F12" i="9" s="1"/>
  <c r="D13" i="9"/>
  <c r="E13" i="9" s="1"/>
  <c r="F13" i="9" s="1"/>
  <c r="D14" i="9"/>
  <c r="E14" i="9" s="1"/>
  <c r="F14" i="9" s="1"/>
  <c r="D15" i="9"/>
  <c r="E15" i="9" s="1"/>
  <c r="F15" i="9" s="1"/>
  <c r="D16" i="9"/>
  <c r="E16" i="9" s="1"/>
  <c r="F16" i="9" s="1"/>
  <c r="D17" i="9"/>
  <c r="E17" i="9" s="1"/>
  <c r="F17" i="9" s="1"/>
  <c r="D18" i="9"/>
  <c r="E18" i="9" s="1"/>
  <c r="F18" i="9" s="1"/>
  <c r="D19" i="9"/>
  <c r="E19" i="9" s="1"/>
  <c r="F19" i="9" s="1"/>
  <c r="D20" i="9"/>
  <c r="E20" i="9" s="1"/>
  <c r="F20" i="9" s="1"/>
  <c r="D8" i="9"/>
  <c r="E8" i="9" s="1"/>
  <c r="F8" i="9" s="1"/>
  <c r="D39" i="10"/>
  <c r="E39" i="10" s="1"/>
  <c r="F39" i="10" s="1"/>
  <c r="D38" i="10"/>
  <c r="D19" i="10"/>
  <c r="E19" i="10" s="1"/>
  <c r="F19" i="10" s="1"/>
  <c r="D20" i="10"/>
  <c r="E20" i="10" s="1"/>
  <c r="F20" i="10" s="1"/>
  <c r="D21" i="10"/>
  <c r="E21" i="10" s="1"/>
  <c r="F21" i="10" s="1"/>
  <c r="D22" i="10"/>
  <c r="E22" i="10" s="1"/>
  <c r="F22" i="10" s="1"/>
  <c r="D23" i="10"/>
  <c r="E23" i="10" s="1"/>
  <c r="F23" i="10" s="1"/>
  <c r="D24" i="10"/>
  <c r="E24" i="10" s="1"/>
  <c r="F24" i="10" s="1"/>
  <c r="D25" i="10"/>
  <c r="E25" i="10" s="1"/>
  <c r="F25" i="10" s="1"/>
  <c r="D26" i="10"/>
  <c r="E26" i="10" s="1"/>
  <c r="F26" i="10" s="1"/>
  <c r="D27" i="10"/>
  <c r="E27" i="10" s="1"/>
  <c r="F27" i="10" s="1"/>
  <c r="D28" i="10"/>
  <c r="E28" i="10" s="1"/>
  <c r="F28" i="10" s="1"/>
  <c r="D29" i="10"/>
  <c r="D31" i="10"/>
  <c r="E31" i="10" s="1"/>
  <c r="F31" i="10" s="1"/>
  <c r="D18" i="10"/>
  <c r="D9" i="10"/>
  <c r="E9" i="10" s="1"/>
  <c r="F9" i="10" s="1"/>
  <c r="D10" i="10"/>
  <c r="D11" i="10"/>
  <c r="E11" i="10" s="1"/>
  <c r="F11" i="10" s="1"/>
  <c r="D12" i="10"/>
  <c r="E12" i="10" s="1"/>
  <c r="F12" i="10" s="1"/>
  <c r="D8" i="10"/>
  <c r="E8" i="10" s="1"/>
  <c r="F8" i="10" s="1"/>
  <c r="D20" i="6"/>
  <c r="E20" i="6" s="1"/>
  <c r="F20" i="6" s="1"/>
  <c r="D9" i="6"/>
  <c r="E9" i="6" s="1"/>
  <c r="F9" i="6" s="1"/>
  <c r="D10" i="6"/>
  <c r="E10" i="6" s="1"/>
  <c r="F10" i="6" s="1"/>
  <c r="D11" i="6"/>
  <c r="E11" i="6" s="1"/>
  <c r="F11" i="6" s="1"/>
  <c r="D8" i="6"/>
  <c r="E8" i="6" s="1"/>
  <c r="F8" i="6" s="1"/>
  <c r="D43" i="6"/>
  <c r="E43" i="6" s="1"/>
  <c r="F43" i="6" s="1"/>
  <c r="D44" i="6"/>
  <c r="E44" i="6" s="1"/>
  <c r="F44" i="6" s="1"/>
  <c r="D42" i="6"/>
  <c r="E42" i="6" s="1"/>
  <c r="F42" i="6" s="1"/>
  <c r="D36" i="6"/>
  <c r="E36" i="6" s="1"/>
  <c r="F36" i="6" s="1"/>
  <c r="D35" i="6"/>
  <c r="D27" i="6"/>
  <c r="E27" i="6" s="1"/>
  <c r="F27" i="6" s="1"/>
  <c r="D29" i="6"/>
  <c r="E29" i="6" s="1"/>
  <c r="F29" i="6" s="1"/>
  <c r="D26" i="6"/>
  <c r="D17" i="2"/>
  <c r="E17" i="2" s="1"/>
  <c r="F17" i="2" s="1"/>
  <c r="D18" i="2"/>
  <c r="E18" i="2" s="1"/>
  <c r="F18" i="2" s="1"/>
  <c r="D19" i="2"/>
  <c r="E19" i="2" s="1"/>
  <c r="F19" i="2" s="1"/>
  <c r="D20" i="2"/>
  <c r="E20" i="2" s="1"/>
  <c r="F20" i="2" s="1"/>
  <c r="D21" i="2"/>
  <c r="E21" i="2" s="1"/>
  <c r="F21" i="2" s="1"/>
  <c r="D22" i="2"/>
  <c r="E22" i="2" s="1"/>
  <c r="F22" i="2" s="1"/>
  <c r="D16" i="2"/>
  <c r="E16" i="2" s="1"/>
  <c r="F16" i="2" s="1"/>
  <c r="D41" i="1"/>
  <c r="D42" i="1"/>
  <c r="D43" i="1"/>
  <c r="D40" i="1"/>
  <c r="D32" i="1"/>
  <c r="D33" i="1"/>
  <c r="D34" i="1"/>
  <c r="D31" i="1"/>
  <c r="D21" i="1"/>
  <c r="D22" i="1"/>
  <c r="D23" i="1"/>
  <c r="D24" i="1"/>
  <c r="D25" i="1"/>
  <c r="D20" i="1"/>
  <c r="E29" i="10" l="1"/>
  <c r="G20" i="8"/>
  <c r="D10" i="8"/>
  <c r="D24" i="8"/>
  <c r="G16" i="8"/>
  <c r="E10" i="8"/>
  <c r="G22" i="8"/>
  <c r="E38" i="10"/>
  <c r="D48" i="10"/>
  <c r="D30" i="6"/>
  <c r="E26" i="6"/>
  <c r="F26" i="6" s="1"/>
  <c r="F30" i="6" s="1"/>
  <c r="D37" i="6"/>
  <c r="E35" i="6"/>
  <c r="F35" i="6" s="1"/>
  <c r="D44" i="1"/>
  <c r="D26" i="1"/>
  <c r="D35" i="1"/>
  <c r="G34" i="1"/>
  <c r="F44" i="1"/>
  <c r="D24" i="2"/>
  <c r="G16" i="7"/>
  <c r="G24" i="7" s="1"/>
  <c r="D45" i="6"/>
  <c r="D15" i="6"/>
  <c r="D21" i="6"/>
  <c r="G36" i="6"/>
  <c r="E45" i="6"/>
  <c r="E10" i="10"/>
  <c r="F10" i="10" s="1"/>
  <c r="D32" i="10"/>
  <c r="E18" i="10"/>
  <c r="D13" i="10"/>
  <c r="G28" i="10"/>
  <c r="G24" i="10"/>
  <c r="G20" i="10"/>
  <c r="G23" i="10"/>
  <c r="G12" i="10"/>
  <c r="G8" i="10"/>
  <c r="G27" i="10"/>
  <c r="G19" i="10"/>
  <c r="F10" i="8"/>
  <c r="G8" i="8"/>
  <c r="G10" i="8" s="1"/>
  <c r="G15" i="8"/>
  <c r="E24" i="8"/>
  <c r="G8" i="9"/>
  <c r="G17" i="9"/>
  <c r="G13" i="9"/>
  <c r="G9" i="9"/>
  <c r="G20" i="9"/>
  <c r="G12" i="9"/>
  <c r="D21" i="9"/>
  <c r="G16" i="9"/>
  <c r="G42" i="6"/>
  <c r="G40" i="1"/>
  <c r="G31" i="1"/>
  <c r="G26" i="6"/>
  <c r="G11" i="6"/>
  <c r="G23" i="8"/>
  <c r="G19" i="8"/>
  <c r="G21" i="8"/>
  <c r="G17" i="8"/>
  <c r="G19" i="9"/>
  <c r="G15" i="9"/>
  <c r="G11" i="9"/>
  <c r="G18" i="9"/>
  <c r="G14" i="9"/>
  <c r="G10" i="9"/>
  <c r="E21" i="9"/>
  <c r="G26" i="10"/>
  <c r="G25" i="10"/>
  <c r="G11" i="10"/>
  <c r="G31" i="10"/>
  <c r="G10" i="6"/>
  <c r="G29" i="6"/>
  <c r="G44" i="6"/>
  <c r="G32" i="1"/>
  <c r="E35" i="1"/>
  <c r="G33" i="1"/>
  <c r="G22" i="2"/>
  <c r="G18" i="2"/>
  <c r="G43" i="1"/>
  <c r="G41" i="1"/>
  <c r="G42" i="1"/>
  <c r="E44" i="1"/>
  <c r="G20" i="1"/>
  <c r="D10" i="2"/>
  <c r="E10" i="2" s="1"/>
  <c r="F10" i="2" s="1"/>
  <c r="D9" i="2"/>
  <c r="E9" i="2" s="1"/>
  <c r="F9" i="2" s="1"/>
  <c r="D8" i="2"/>
  <c r="E8" i="2" s="1"/>
  <c r="F8" i="2" s="1"/>
  <c r="B11" i="2"/>
  <c r="D8" i="1"/>
  <c r="D9" i="1"/>
  <c r="D10" i="1"/>
  <c r="D11" i="1"/>
  <c r="D12" i="1"/>
  <c r="D13" i="1"/>
  <c r="D14" i="1"/>
  <c r="G29" i="10" l="1"/>
  <c r="F29" i="10"/>
  <c r="F38" i="10"/>
  <c r="F48" i="10" s="1"/>
  <c r="E48" i="10"/>
  <c r="G10" i="10"/>
  <c r="G44" i="1"/>
  <c r="G35" i="1"/>
  <c r="F35" i="1"/>
  <c r="E24" i="2"/>
  <c r="G20" i="2"/>
  <c r="G21" i="2"/>
  <c r="G17" i="2"/>
  <c r="F15" i="6"/>
  <c r="E15" i="6"/>
  <c r="G43" i="6"/>
  <c r="G35" i="6"/>
  <c r="G37" i="6" s="1"/>
  <c r="F37" i="6"/>
  <c r="E37" i="6"/>
  <c r="F21" i="6"/>
  <c r="E21" i="6"/>
  <c r="E30" i="6"/>
  <c r="E32" i="10"/>
  <c r="F18" i="10"/>
  <c r="G39" i="10"/>
  <c r="E13" i="10"/>
  <c r="G21" i="10"/>
  <c r="F13" i="10"/>
  <c r="G9" i="10"/>
  <c r="F21" i="9"/>
  <c r="G21" i="9"/>
  <c r="G22" i="9" s="1"/>
  <c r="G24" i="8"/>
  <c r="G25" i="8" s="1"/>
  <c r="F24" i="8"/>
  <c r="G22" i="10"/>
  <c r="F45" i="6"/>
  <c r="G27" i="6"/>
  <c r="G30" i="6" s="1"/>
  <c r="G9" i="6"/>
  <c r="G25" i="7"/>
  <c r="D11" i="2"/>
  <c r="F24" i="2"/>
  <c r="G19" i="2"/>
  <c r="G14" i="1"/>
  <c r="G10" i="1"/>
  <c r="G11" i="1"/>
  <c r="D15" i="1"/>
  <c r="G12" i="1"/>
  <c r="B44" i="1"/>
  <c r="B35" i="1"/>
  <c r="G13" i="10" l="1"/>
  <c r="G38" i="10"/>
  <c r="G48" i="10" s="1"/>
  <c r="E15" i="1"/>
  <c r="G9" i="1"/>
  <c r="G8" i="6"/>
  <c r="G15" i="6" s="1"/>
  <c r="G20" i="6"/>
  <c r="G21" i="6" s="1"/>
  <c r="F32" i="10"/>
  <c r="G18" i="10"/>
  <c r="G32" i="10" s="1"/>
  <c r="G16" i="2"/>
  <c r="G24" i="2" s="1"/>
  <c r="F11" i="2"/>
  <c r="E11" i="2"/>
  <c r="G9" i="2"/>
  <c r="G10" i="2"/>
  <c r="F15" i="1"/>
  <c r="G13" i="1"/>
  <c r="G8" i="1"/>
  <c r="B26" i="1"/>
  <c r="B24" i="8"/>
  <c r="B10" i="8"/>
  <c r="B21" i="9"/>
  <c r="B13" i="10"/>
  <c r="B45" i="6"/>
  <c r="B37" i="6"/>
  <c r="B21" i="6"/>
  <c r="B15" i="1"/>
  <c r="G45" i="6"/>
  <c r="G49" i="10" l="1"/>
  <c r="G15" i="1"/>
  <c r="G46" i="6"/>
  <c r="G8" i="2"/>
  <c r="G11" i="2" s="1"/>
  <c r="G60" i="2" s="1"/>
  <c r="G23" i="1"/>
  <c r="G24" i="1"/>
  <c r="F26" i="1"/>
  <c r="E26" i="1"/>
  <c r="G22" i="1"/>
  <c r="G25" i="1"/>
  <c r="G21" i="1"/>
  <c r="G26" i="1"/>
  <c r="G45" i="1" s="1"/>
</calcChain>
</file>

<file path=xl/sharedStrings.xml><?xml version="1.0" encoding="utf-8"?>
<sst xmlns="http://schemas.openxmlformats.org/spreadsheetml/2006/main" count="472" uniqueCount="187">
  <si>
    <t>Office and Building Name</t>
  </si>
  <si>
    <t>Leased area m²</t>
  </si>
  <si>
    <t>TOTAL</t>
  </si>
  <si>
    <t>Upington (Station Building)</t>
  </si>
  <si>
    <t>THE PROVISION OF SOFTWARE MAINTENANCE AND SUPPORT OF SuSE MANAGER SOFTWARE</t>
  </si>
  <si>
    <t>Name of Bidder:</t>
  </si>
  <si>
    <t>RFP 11/2016</t>
  </si>
  <si>
    <t>PEST CONTROL MANAGEMENT</t>
  </si>
  <si>
    <t>Bidder's Name</t>
  </si>
  <si>
    <t>Brooklyn Office (Le Hae La SARS)</t>
  </si>
  <si>
    <t>Brooklyn Office (VDU)</t>
  </si>
  <si>
    <t>Brooklyn Office (Pavilion)</t>
  </si>
  <si>
    <t>Brooklyn Office (Veale Street)</t>
  </si>
  <si>
    <t>Brooklyn Office (Khanyisa)</t>
  </si>
  <si>
    <t>Brooklyn Office (Waterkloof House)</t>
  </si>
  <si>
    <t xml:space="preserve">Price per month (incl VAT) </t>
  </si>
  <si>
    <t xml:space="preserve">Price per month (incl. VAT) </t>
  </si>
  <si>
    <t>Head Office</t>
  </si>
  <si>
    <t>Gauteng North</t>
  </si>
  <si>
    <t>Pretoria (Walker Creek)</t>
  </si>
  <si>
    <t>Pretoria (Doornkloof Office Park)</t>
  </si>
  <si>
    <t>Pretoria (Ashlea Gardens)</t>
  </si>
  <si>
    <t>Pretoria (Riverwalk Office)</t>
  </si>
  <si>
    <t>Pretoria (Main Building )</t>
  </si>
  <si>
    <t>Pretoria (Prospect House)</t>
  </si>
  <si>
    <t>Pretoria (Customs House )</t>
  </si>
  <si>
    <t>Pretoria (Iscor Warehouse)</t>
  </si>
  <si>
    <t>Pretoria (Pretoria North Receiver Of Revenue)</t>
  </si>
  <si>
    <t>Pretoria (Snake Valley)</t>
  </si>
  <si>
    <t>Pretoria (Silverton Warehouse)</t>
  </si>
  <si>
    <t>Pretoria (Office of the Tax Ombudsman)</t>
  </si>
  <si>
    <t>Pretoria (Hatfield Gardens)</t>
  </si>
  <si>
    <t>Pretoria (Moloto Road Detector Dog Unit)</t>
  </si>
  <si>
    <t>Gauteng South</t>
  </si>
  <si>
    <t>Gauteng Central</t>
  </si>
  <si>
    <t>Free State</t>
  </si>
  <si>
    <t>North West</t>
  </si>
  <si>
    <t>Zeerust (Zeerust detector dog unit)</t>
  </si>
  <si>
    <t>Mmabatho (Branch Office)</t>
  </si>
  <si>
    <t>Rustenburg (Branch Office)</t>
  </si>
  <si>
    <t>Klerksdorp (Branch Office)</t>
  </si>
  <si>
    <t>Mpumalanga</t>
  </si>
  <si>
    <t>Nelspruit ( Branch Office)</t>
  </si>
  <si>
    <t>Standerton (Branch Office)</t>
  </si>
  <si>
    <t>Witbank (Branch Office)</t>
  </si>
  <si>
    <t>Lebombo Border Post (Lebombo detector dog unit)</t>
  </si>
  <si>
    <t>Limpopo</t>
  </si>
  <si>
    <t>Polokwane (Branch Office)</t>
  </si>
  <si>
    <t>Musina (Musina Customs Warehouse)</t>
  </si>
  <si>
    <t>Lebowakgomo (Branch Office)</t>
  </si>
  <si>
    <t>Giyani (Branch Office)</t>
  </si>
  <si>
    <t>Sibasa/Thohoyandou (Branch Office)</t>
  </si>
  <si>
    <t>Western Cape</t>
  </si>
  <si>
    <t>Cape Town (Project 166)</t>
  </si>
  <si>
    <t>Cape Town (Lower Long Branch Office)</t>
  </si>
  <si>
    <t>Mitchells Plain (Mitchells Plain Branch Office)</t>
  </si>
  <si>
    <t>Bellville (Sable Centre)</t>
  </si>
  <si>
    <t>Cape Town (Cape Town Scanner Site)</t>
  </si>
  <si>
    <t>Mossel Bay (Branch Office</t>
  </si>
  <si>
    <t>George (Branch Office)</t>
  </si>
  <si>
    <t>Beaufort West (Branch Office)</t>
  </si>
  <si>
    <t>Oudtshoorn (Branch Office)</t>
  </si>
  <si>
    <t>Cape Town Harbour (Cape Town State Warehouse)</t>
  </si>
  <si>
    <t>Cape Town (Parliamentary Services Unit)</t>
  </si>
  <si>
    <t>Paarl (Branch Office</t>
  </si>
  <si>
    <t>Worcester (Branch Office)</t>
  </si>
  <si>
    <t>Stellenbosch (Branch Office)</t>
  </si>
  <si>
    <t>Saldanha (Port of Saldanha)</t>
  </si>
  <si>
    <t>Cape Town (Cape Town International)</t>
  </si>
  <si>
    <t>Epping (Cape Mail)</t>
  </si>
  <si>
    <t>Nothern Cape</t>
  </si>
  <si>
    <t>Upington (Anchorley TPS &amp; Customs)</t>
  </si>
  <si>
    <t>Kwazulu Natal</t>
  </si>
  <si>
    <t>Pinetown (Branch Office)</t>
  </si>
  <si>
    <t>Pietermaritzburg (Branch Office)</t>
  </si>
  <si>
    <t>Durban (Trescon Building)</t>
  </si>
  <si>
    <t>Newcastle (Branch Office)</t>
  </si>
  <si>
    <t>Durban (King Shaka International)</t>
  </si>
  <si>
    <t>Umhlanga (Branch Office)</t>
  </si>
  <si>
    <t>Port Shepstone (Branch Office)</t>
  </si>
  <si>
    <t>Richards Bay(Richards Bay Customs)</t>
  </si>
  <si>
    <t>Richards Bay (Richards Bay TPS)</t>
  </si>
  <si>
    <t>Durban (Customs House/ Cato Creek)</t>
  </si>
  <si>
    <t>Durban (New Pier Scanner Unit)</t>
  </si>
  <si>
    <t>Durban (Albany House)</t>
  </si>
  <si>
    <t>Durban (New Pier States Warehouse)</t>
  </si>
  <si>
    <t>Eastern Cape</t>
  </si>
  <si>
    <t>Port Elizabeth (Branch Office, St Mary’s Terrace)</t>
  </si>
  <si>
    <t>Port Elizabeth (Sanlam Building)</t>
  </si>
  <si>
    <t>Port Elizabeth (Port Elizabeth Detector Dog Unit)</t>
  </si>
  <si>
    <t>Port Elizabeth (Port Elizabeth State Warehouse)</t>
  </si>
  <si>
    <t>Port Elizabeth (Port Elizabeth Airport)</t>
  </si>
  <si>
    <t>Uitenhage (Branch Office)</t>
  </si>
  <si>
    <t>Mthatha (Branch Office)</t>
  </si>
  <si>
    <t>East London (Old Revenue Building)</t>
  </si>
  <si>
    <t>East London (Waverley Park)</t>
  </si>
  <si>
    <t>East London (Old Reserve Bank Building)</t>
  </si>
  <si>
    <t>Alberton (Alberton Campus)</t>
  </si>
  <si>
    <t>Kempton Park (New Agents Building)</t>
  </si>
  <si>
    <t>Kempton Park (ORTIA International Airport)</t>
  </si>
  <si>
    <t>Vereeniging (Branch Office)</t>
  </si>
  <si>
    <t>Springs (Branch Office)</t>
  </si>
  <si>
    <t>Randburg (Branch Office)</t>
  </si>
  <si>
    <t>Rissik Street (Branch Office)</t>
  </si>
  <si>
    <t>Sunninghill (Megawatt Park)</t>
  </si>
  <si>
    <t>Soweto Dube (Branch Office)</t>
  </si>
  <si>
    <t>Soweto Bara (Branch Office)</t>
  </si>
  <si>
    <t>Roodepoort (Branch Office)</t>
  </si>
  <si>
    <t>Cowns Mines (Crown Mines State Warehouse)</t>
  </si>
  <si>
    <t>City Deep (Kaserne State WH)</t>
  </si>
  <si>
    <t>Krugersdorp (Branch Office)</t>
  </si>
  <si>
    <t>Randfontein (Branch Office)</t>
  </si>
  <si>
    <t>Lanseria (Lanseria International Airport)</t>
  </si>
  <si>
    <t>Bloemfontein (Central Government Building)</t>
  </si>
  <si>
    <t>Bloemfontein (Fedsure Building)</t>
  </si>
  <si>
    <t>Kroonstad (Branch Office)</t>
  </si>
  <si>
    <t>Welkom (Branch Office)</t>
  </si>
  <si>
    <t>Bethlehem (Branch Office)</t>
  </si>
  <si>
    <t>Kimberley (Branch Office)</t>
  </si>
  <si>
    <t>Price per month (incl VAT)</t>
  </si>
  <si>
    <t>Alberton (Alberton Receiver Of Revenue)</t>
  </si>
  <si>
    <t>Benoni (Branch Office)</t>
  </si>
  <si>
    <t>Boksburg (Branch Office)</t>
  </si>
  <si>
    <t>Edenvale (Branch Office)</t>
  </si>
  <si>
    <t>Nigel (Branch Office)</t>
  </si>
  <si>
    <t>SARS RFP NUMBER:</t>
  </si>
  <si>
    <t>SARS RFP NAME:</t>
  </si>
  <si>
    <t>SERVICED ON SATURDAYS</t>
  </si>
  <si>
    <t>SERVICED ON WEEKDAYS</t>
  </si>
  <si>
    <t>Total Year 1</t>
  </si>
  <si>
    <t>Total Year 2</t>
  </si>
  <si>
    <t>Total Year 3</t>
  </si>
  <si>
    <t xml:space="preserve">Total Contract </t>
  </si>
  <si>
    <t>Year 2</t>
  </si>
  <si>
    <t>Year 3</t>
  </si>
  <si>
    <t>Annual  Escalation</t>
  </si>
  <si>
    <t>Percentage increase</t>
  </si>
  <si>
    <t>GRAND TOTAL - Cluster 1</t>
  </si>
  <si>
    <t>GRAND TOTAL - Cluster 4</t>
  </si>
  <si>
    <t>GRAND TOTAL - Cluster 3</t>
  </si>
  <si>
    <t>GRAND TOTAL - Cluster 2</t>
  </si>
  <si>
    <t>GRAND TOTAL - Cluster 5</t>
  </si>
  <si>
    <t>GRAND TOTAL - Cluster 7</t>
  </si>
  <si>
    <t>GRAND TOTAL - Cluster6</t>
  </si>
  <si>
    <t>Kruger International Airport</t>
  </si>
  <si>
    <t>Cape Town (Passenger arrivals CIA)</t>
  </si>
  <si>
    <t>Harrow Road (Warehouse)</t>
  </si>
  <si>
    <t>Nakop - Border Post Customs Warehouse</t>
  </si>
  <si>
    <t>Nakop  - Dwellings Accommodation rooms (20 single units)</t>
  </si>
  <si>
    <t>Nakop  - (Park Homes Park homes x 3)</t>
  </si>
  <si>
    <t>Alexander Bay (Park Homes)</t>
  </si>
  <si>
    <t>Alexander Bay (Park Homes + storage)</t>
  </si>
  <si>
    <t>(42 + 17 = 59)</t>
  </si>
  <si>
    <t>Ramatlabama Border Post (Customs House &amp; Park homes)</t>
  </si>
  <si>
    <t>Skilpadshek (Customs House &amp; Park homes Border Post)</t>
  </si>
  <si>
    <t>Kopfontein Border post (Customs House &amp; Park homes)</t>
  </si>
  <si>
    <t>Kempton Park (Detector Dog Unit)</t>
  </si>
  <si>
    <t>Ladybrand (Detector Dog Unit)</t>
  </si>
  <si>
    <t>Wepener (3A Brug Street)</t>
  </si>
  <si>
    <t>Wepener (3B Brug Street)</t>
  </si>
  <si>
    <t>Wepener (3C Brug Street)</t>
  </si>
  <si>
    <t>Wepener (1 Van Aard Street)</t>
  </si>
  <si>
    <t>Ladybrand (13 A Joubert Street)</t>
  </si>
  <si>
    <t>Ficksburg (5 Rondedraai Circle)</t>
  </si>
  <si>
    <t>Ficksburg (10 Rondedraai Circle)</t>
  </si>
  <si>
    <t>Ficksburg (8 Generaal Circle)</t>
  </si>
  <si>
    <t>Ficksburg (9 Generaal Circle)</t>
  </si>
  <si>
    <t>Fouriesburg (13 Steyn Street)</t>
  </si>
  <si>
    <t>Fouriesburg (24 Fourie Street)</t>
  </si>
  <si>
    <t>Fouriesburg  (30 Fourie Street)</t>
  </si>
  <si>
    <t>Ladybrand (Sandstone cove, 2 Willem Mathee Street)</t>
  </si>
  <si>
    <t>Ladybrand (10 Van Gorkum)</t>
  </si>
  <si>
    <t>Ladybrand (Cosmos flats, 1 Vyfde Street)</t>
  </si>
  <si>
    <t>Ladybrand (43 Voortrekker Street)</t>
  </si>
  <si>
    <t>Ladybrand (22 Villa Pietruccci Flats, Botha Street,)</t>
  </si>
  <si>
    <t>Free State - Customs Houses</t>
  </si>
  <si>
    <t>Brooklyn Office (Brooklyn Bridge - Linton, Hilton and Stevens House)</t>
  </si>
  <si>
    <t>Ad Hoc Services</t>
  </si>
  <si>
    <t>Item Description</t>
  </si>
  <si>
    <t>Quantity</t>
  </si>
  <si>
    <t xml:space="preserve">Unit Price (incl. VAT) </t>
  </si>
  <si>
    <t>Bait Station (Inclusive of Labour)</t>
  </si>
  <si>
    <t>Vioolsdrift - Accommodation rooms (31 single units)</t>
  </si>
  <si>
    <t>Vioolsdrift - Park homes x 3 ( 2 bedroom units)</t>
  </si>
  <si>
    <t>Vioolsdrift - Park homes x 4 ( 3 bedroom units)</t>
  </si>
  <si>
    <t>Flycatcher (Inclusive of Labour)</t>
  </si>
  <si>
    <t>Robertson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</si>
</sst>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R&quot;\ * #,##0.00_ ;_ &quot;R&quot;\ * \-#,##0.00_ ;_ &quot;R&quot;\ * &quot;-&quot;??_ ;_ @_ "/>
  </numFmts>
  <fonts count="21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22"/>
      <color theme="1"/>
      <name val="Century Gothic"/>
      <family val="2"/>
    </font>
    <font>
      <b/>
      <sz val="20"/>
      <color theme="1"/>
      <name val="Century Gothic"/>
      <family val="2"/>
    </font>
    <font>
      <b/>
      <sz val="16"/>
      <color theme="1"/>
      <name val="Century Gothic"/>
      <family val="2"/>
    </font>
    <font>
      <b/>
      <sz val="14"/>
      <color theme="1"/>
      <name val="Century Gothic"/>
      <family val="2"/>
    </font>
    <font>
      <sz val="18"/>
      <color theme="1"/>
      <name val="Century Gothic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243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" fillId="3" borderId="6" xfId="0" applyFont="1" applyFill="1" applyBorder="1" applyAlignment="1">
      <alignment vertical="top" wrapText="1"/>
    </xf>
    <xf numFmtId="0" fontId="5" fillId="4" borderId="9" xfId="1" applyFont="1" applyFill="1" applyBorder="1" applyAlignment="1"/>
    <xf numFmtId="0" fontId="5" fillId="4" borderId="10" xfId="1" applyFont="1" applyFill="1" applyBorder="1" applyAlignment="1">
      <alignment horizontal="center"/>
    </xf>
    <xf numFmtId="0" fontId="5" fillId="4" borderId="11" xfId="1" applyFont="1" applyFill="1" applyBorder="1" applyAlignment="1">
      <alignment horizontal="center"/>
    </xf>
    <xf numFmtId="0" fontId="5" fillId="0" borderId="0" xfId="1" applyFont="1" applyBorder="1"/>
    <xf numFmtId="0" fontId="5" fillId="4" borderId="8" xfId="1" applyFont="1" applyFill="1" applyBorder="1" applyAlignment="1"/>
    <xf numFmtId="0" fontId="5" fillId="5" borderId="9" xfId="1" applyFont="1" applyFill="1" applyBorder="1" applyAlignment="1">
      <alignment horizontal="center"/>
    </xf>
    <xf numFmtId="0" fontId="5" fillId="5" borderId="10" xfId="1" applyFont="1" applyFill="1" applyBorder="1"/>
    <xf numFmtId="0" fontId="5" fillId="5" borderId="11" xfId="1" applyFont="1" applyFill="1" applyBorder="1"/>
    <xf numFmtId="0" fontId="5" fillId="4" borderId="7" xfId="1" applyFont="1" applyFill="1" applyBorder="1" applyAlignment="1"/>
    <xf numFmtId="0" fontId="5" fillId="5" borderId="8" xfId="1" applyFont="1" applyFill="1" applyBorder="1" applyAlignment="1">
      <alignment horizontal="center"/>
    </xf>
    <xf numFmtId="0" fontId="5" fillId="5" borderId="0" xfId="1" applyFont="1" applyFill="1" applyBorder="1"/>
    <xf numFmtId="0" fontId="5" fillId="5" borderId="7" xfId="1" applyFont="1" applyFill="1" applyBorder="1"/>
    <xf numFmtId="0" fontId="7" fillId="5" borderId="0" xfId="1" applyFont="1" applyFill="1" applyBorder="1" applyAlignment="1">
      <alignment vertical="center"/>
    </xf>
    <xf numFmtId="0" fontId="9" fillId="5" borderId="0" xfId="1" applyFont="1" applyFill="1" applyBorder="1" applyAlignment="1">
      <alignment horizontal="left" vertical="center"/>
    </xf>
    <xf numFmtId="0" fontId="5" fillId="4" borderId="8" xfId="1" applyFont="1" applyFill="1" applyBorder="1"/>
    <xf numFmtId="0" fontId="5" fillId="5" borderId="8" xfId="1" applyFont="1" applyFill="1" applyBorder="1"/>
    <xf numFmtId="0" fontId="5" fillId="4" borderId="7" xfId="1" applyFont="1" applyFill="1" applyBorder="1"/>
    <xf numFmtId="0" fontId="5" fillId="5" borderId="12" xfId="1" applyFont="1" applyFill="1" applyBorder="1"/>
    <xf numFmtId="0" fontId="5" fillId="5" borderId="13" xfId="1" applyFont="1" applyFill="1" applyBorder="1"/>
    <xf numFmtId="0" fontId="5" fillId="5" borderId="4" xfId="1" applyFont="1" applyFill="1" applyBorder="1"/>
    <xf numFmtId="0" fontId="5" fillId="4" borderId="0" xfId="1" applyFont="1" applyFill="1" applyBorder="1"/>
    <xf numFmtId="0" fontId="5" fillId="4" borderId="12" xfId="1" applyFont="1" applyFill="1" applyBorder="1"/>
    <xf numFmtId="0" fontId="5" fillId="4" borderId="13" xfId="1" applyFont="1" applyFill="1" applyBorder="1"/>
    <xf numFmtId="0" fontId="5" fillId="4" borderId="4" xfId="1" applyFont="1" applyFill="1" applyBorder="1"/>
    <xf numFmtId="0" fontId="0" fillId="0" borderId="0" xfId="0" applyBorder="1"/>
    <xf numFmtId="0" fontId="12" fillId="5" borderId="16" xfId="0" applyFont="1" applyFill="1" applyBorder="1" applyAlignment="1" applyProtection="1"/>
    <xf numFmtId="0" fontId="0" fillId="5" borderId="0" xfId="0" applyFill="1" applyBorder="1"/>
    <xf numFmtId="0" fontId="0" fillId="0" borderId="8" xfId="0" applyBorder="1"/>
    <xf numFmtId="0" fontId="12" fillId="5" borderId="12" xfId="0" applyFont="1" applyFill="1" applyBorder="1" applyAlignment="1" applyProtection="1"/>
    <xf numFmtId="0" fontId="12" fillId="5" borderId="0" xfId="0" applyFont="1" applyFill="1" applyBorder="1" applyAlignment="1" applyProtection="1">
      <alignment horizontal="center" vertical="center"/>
    </xf>
    <xf numFmtId="0" fontId="1" fillId="3" borderId="41" xfId="0" applyFont="1" applyFill="1" applyBorder="1" applyAlignment="1">
      <alignment vertical="top" wrapText="1"/>
    </xf>
    <xf numFmtId="0" fontId="1" fillId="3" borderId="17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3" borderId="18" xfId="0" applyFont="1" applyFill="1" applyBorder="1" applyAlignment="1">
      <alignment vertical="top" wrapText="1"/>
    </xf>
    <xf numFmtId="0" fontId="1" fillId="3" borderId="42" xfId="0" applyFont="1" applyFill="1" applyBorder="1" applyAlignment="1">
      <alignment vertical="top" wrapText="1"/>
    </xf>
    <xf numFmtId="0" fontId="1" fillId="3" borderId="19" xfId="0" applyFont="1" applyFill="1" applyBorder="1" applyAlignment="1">
      <alignment vertical="top" wrapText="1"/>
    </xf>
    <xf numFmtId="0" fontId="1" fillId="3" borderId="20" xfId="0" applyFont="1" applyFill="1" applyBorder="1" applyAlignment="1">
      <alignment vertical="top" wrapText="1"/>
    </xf>
    <xf numFmtId="0" fontId="12" fillId="5" borderId="0" xfId="0" applyFont="1" applyFill="1" applyBorder="1" applyAlignment="1" applyProtection="1"/>
    <xf numFmtId="0" fontId="1" fillId="3" borderId="2" xfId="0" applyFont="1" applyFill="1" applyBorder="1" applyAlignment="1">
      <alignment vertical="top" wrapText="1"/>
    </xf>
    <xf numFmtId="0" fontId="12" fillId="0" borderId="12" xfId="0" applyFont="1" applyFill="1" applyBorder="1" applyAlignment="1" applyProtection="1">
      <alignment wrapText="1"/>
    </xf>
    <xf numFmtId="0" fontId="1" fillId="2" borderId="5" xfId="0" applyFont="1" applyFill="1" applyBorder="1" applyAlignment="1">
      <alignment vertical="top" wrapText="1"/>
    </xf>
    <xf numFmtId="44" fontId="2" fillId="6" borderId="39" xfId="0" applyNumberFormat="1" applyFont="1" applyFill="1" applyBorder="1" applyAlignment="1">
      <alignment horizontal="right" wrapText="1"/>
    </xf>
    <xf numFmtId="44" fontId="2" fillId="6" borderId="34" xfId="0" applyNumberFormat="1" applyFont="1" applyFill="1" applyBorder="1" applyAlignment="1">
      <alignment horizontal="right" wrapText="1"/>
    </xf>
    <xf numFmtId="44" fontId="2" fillId="6" borderId="38" xfId="0" applyNumberFormat="1" applyFont="1" applyFill="1" applyBorder="1" applyAlignment="1">
      <alignment horizontal="right" wrapText="1"/>
    </xf>
    <xf numFmtId="44" fontId="1" fillId="3" borderId="21" xfId="0" applyNumberFormat="1" applyFont="1" applyFill="1" applyBorder="1" applyAlignment="1">
      <alignment horizontal="right" wrapText="1"/>
    </xf>
    <xf numFmtId="10" fontId="0" fillId="6" borderId="6" xfId="0" applyNumberFormat="1" applyFill="1" applyBorder="1"/>
    <xf numFmtId="0" fontId="15" fillId="3" borderId="6" xfId="0" applyFont="1" applyFill="1" applyBorder="1" applyAlignment="1">
      <alignment horizontal="center" vertical="top" wrapText="1"/>
    </xf>
    <xf numFmtId="44" fontId="1" fillId="3" borderId="21" xfId="0" applyNumberFormat="1" applyFont="1" applyFill="1" applyBorder="1" applyAlignment="1">
      <alignment vertical="top" wrapText="1"/>
    </xf>
    <xf numFmtId="44" fontId="2" fillId="6" borderId="24" xfId="0" applyNumberFormat="1" applyFont="1" applyFill="1" applyBorder="1" applyAlignment="1">
      <alignment horizontal="right" wrapText="1"/>
    </xf>
    <xf numFmtId="44" fontId="2" fillId="6" borderId="26" xfId="0" applyNumberFormat="1" applyFont="1" applyFill="1" applyBorder="1" applyAlignment="1">
      <alignment horizontal="right" wrapText="1"/>
    </xf>
    <xf numFmtId="44" fontId="2" fillId="6" borderId="29" xfId="0" applyNumberFormat="1" applyFont="1" applyFill="1" applyBorder="1" applyAlignment="1">
      <alignment horizontal="right" wrapText="1"/>
    </xf>
    <xf numFmtId="44" fontId="1" fillId="6" borderId="21" xfId="0" applyNumberFormat="1" applyFont="1" applyFill="1" applyBorder="1" applyAlignment="1">
      <alignment horizontal="right" wrapText="1"/>
    </xf>
    <xf numFmtId="44" fontId="1" fillId="6" borderId="21" xfId="0" applyNumberFormat="1" applyFont="1" applyFill="1" applyBorder="1" applyAlignment="1">
      <alignment horizontal="right" vertical="top" wrapText="1"/>
    </xf>
    <xf numFmtId="44" fontId="1" fillId="3" borderId="21" xfId="0" applyNumberFormat="1" applyFont="1" applyFill="1" applyBorder="1" applyAlignment="1">
      <alignment horizontal="right" vertical="top" wrapText="1"/>
    </xf>
    <xf numFmtId="44" fontId="1" fillId="6" borderId="20" xfId="0" applyNumberFormat="1" applyFont="1" applyFill="1" applyBorder="1" applyAlignment="1">
      <alignment vertical="top" wrapText="1"/>
    </xf>
    <xf numFmtId="44" fontId="1" fillId="3" borderId="20" xfId="0" applyNumberFormat="1" applyFont="1" applyFill="1" applyBorder="1" applyAlignment="1">
      <alignment vertical="top" wrapText="1"/>
    </xf>
    <xf numFmtId="44" fontId="1" fillId="3" borderId="24" xfId="0" applyNumberFormat="1" applyFont="1" applyFill="1" applyBorder="1" applyAlignment="1">
      <alignment horizontal="right" wrapText="1"/>
    </xf>
    <xf numFmtId="44" fontId="2" fillId="6" borderId="4" xfId="0" applyNumberFormat="1" applyFont="1" applyFill="1" applyBorder="1" applyAlignment="1">
      <alignment horizontal="right" wrapText="1"/>
    </xf>
    <xf numFmtId="44" fontId="2" fillId="6" borderId="1" xfId="0" applyNumberFormat="1" applyFont="1" applyFill="1" applyBorder="1" applyAlignment="1">
      <alignment horizontal="right" wrapText="1"/>
    </xf>
    <xf numFmtId="44" fontId="1" fillId="3" borderId="3" xfId="0" applyNumberFormat="1" applyFont="1" applyFill="1" applyBorder="1" applyAlignment="1">
      <alignment horizontal="right" wrapText="1"/>
    </xf>
    <xf numFmtId="44" fontId="1" fillId="3" borderId="44" xfId="0" applyNumberFormat="1" applyFont="1" applyFill="1" applyBorder="1" applyAlignment="1">
      <alignment horizontal="right" wrapText="1"/>
    </xf>
    <xf numFmtId="44" fontId="1" fillId="6" borderId="6" xfId="0" applyNumberFormat="1" applyFont="1" applyFill="1" applyBorder="1" applyAlignment="1">
      <alignment horizontal="right" vertical="top" wrapText="1"/>
    </xf>
    <xf numFmtId="44" fontId="1" fillId="6" borderId="6" xfId="0" applyNumberFormat="1" applyFont="1" applyFill="1" applyBorder="1" applyAlignment="1">
      <alignment horizontal="right" wrapText="1"/>
    </xf>
    <xf numFmtId="44" fontId="1" fillId="3" borderId="18" xfId="0" applyNumberFormat="1" applyFont="1" applyFill="1" applyBorder="1" applyAlignment="1">
      <alignment horizontal="right" wrapText="1"/>
    </xf>
    <xf numFmtId="0" fontId="15" fillId="3" borderId="6" xfId="0" applyFont="1" applyFill="1" applyBorder="1" applyAlignment="1">
      <alignment horizontal="center" wrapText="1"/>
    </xf>
    <xf numFmtId="44" fontId="1" fillId="3" borderId="6" xfId="0" applyNumberFormat="1" applyFont="1" applyFill="1" applyBorder="1" applyAlignment="1">
      <alignment vertical="top" wrapText="1"/>
    </xf>
    <xf numFmtId="44" fontId="1" fillId="3" borderId="6" xfId="0" applyNumberFormat="1" applyFont="1" applyFill="1" applyBorder="1" applyAlignment="1">
      <alignment horizontal="right" vertical="top" wrapText="1"/>
    </xf>
    <xf numFmtId="44" fontId="1" fillId="3" borderId="6" xfId="0" applyNumberFormat="1" applyFont="1" applyFill="1" applyBorder="1" applyAlignment="1">
      <alignment horizontal="right" wrapText="1"/>
    </xf>
    <xf numFmtId="0" fontId="2" fillId="0" borderId="6" xfId="0" applyFont="1" applyBorder="1" applyAlignment="1">
      <alignment vertical="top" wrapText="1"/>
    </xf>
    <xf numFmtId="44" fontId="2" fillId="6" borderId="6" xfId="0" applyNumberFormat="1" applyFont="1" applyFill="1" applyBorder="1" applyAlignment="1">
      <alignment horizontal="right" wrapText="1"/>
    </xf>
    <xf numFmtId="44" fontId="2" fillId="6" borderId="6" xfId="0" applyNumberFormat="1" applyFont="1" applyFill="1" applyBorder="1" applyAlignment="1">
      <alignment horizontal="right" vertical="top" wrapText="1"/>
    </xf>
    <xf numFmtId="44" fontId="1" fillId="6" borderId="18" xfId="0" applyNumberFormat="1" applyFont="1" applyFill="1" applyBorder="1" applyAlignment="1">
      <alignment horizontal="right" wrapText="1"/>
    </xf>
    <xf numFmtId="44" fontId="1" fillId="3" borderId="2" xfId="0" applyNumberFormat="1" applyFont="1" applyFill="1" applyBorder="1" applyAlignment="1">
      <alignment horizontal="right" wrapText="1"/>
    </xf>
    <xf numFmtId="0" fontId="1" fillId="3" borderId="34" xfId="0" applyFont="1" applyFill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6" fillId="0" borderId="0" xfId="0" applyFont="1"/>
    <xf numFmtId="44" fontId="0" fillId="3" borderId="36" xfId="0" applyNumberFormat="1" applyFill="1" applyBorder="1" applyAlignment="1">
      <alignment horizontal="right"/>
    </xf>
    <xf numFmtId="44" fontId="0" fillId="3" borderId="6" xfId="0" applyNumberFormat="1" applyFill="1" applyBorder="1" applyAlignment="1">
      <alignment horizontal="right"/>
    </xf>
    <xf numFmtId="0" fontId="1" fillId="2" borderId="2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2" fillId="5" borderId="6" xfId="0" applyFont="1" applyFill="1" applyBorder="1" applyAlignment="1">
      <alignment vertical="top" wrapText="1"/>
    </xf>
    <xf numFmtId="0" fontId="13" fillId="0" borderId="0" xfId="0" applyFont="1"/>
    <xf numFmtId="0" fontId="13" fillId="0" borderId="0" xfId="0" applyFont="1" applyBorder="1"/>
    <xf numFmtId="10" fontId="13" fillId="6" borderId="6" xfId="0" applyNumberFormat="1" applyFont="1" applyFill="1" applyBorder="1"/>
    <xf numFmtId="0" fontId="17" fillId="2" borderId="3" xfId="0" applyFont="1" applyFill="1" applyBorder="1" applyAlignment="1">
      <alignment vertical="top" wrapText="1"/>
    </xf>
    <xf numFmtId="0" fontId="17" fillId="2" borderId="5" xfId="0" applyFont="1" applyFill="1" applyBorder="1" applyAlignment="1">
      <alignment vertical="top" wrapText="1"/>
    </xf>
    <xf numFmtId="0" fontId="17" fillId="3" borderId="6" xfId="0" applyFont="1" applyFill="1" applyBorder="1" applyAlignment="1">
      <alignment vertical="top" wrapText="1"/>
    </xf>
    <xf numFmtId="0" fontId="17" fillId="3" borderId="34" xfId="0" applyFont="1" applyFill="1" applyBorder="1" applyAlignment="1">
      <alignment vertical="top" wrapText="1"/>
    </xf>
    <xf numFmtId="44" fontId="17" fillId="6" borderId="6" xfId="0" applyNumberFormat="1" applyFont="1" applyFill="1" applyBorder="1" applyAlignment="1">
      <alignment horizontal="right" wrapText="1"/>
    </xf>
    <xf numFmtId="44" fontId="17" fillId="3" borderId="6" xfId="0" applyNumberFormat="1" applyFont="1" applyFill="1" applyBorder="1" applyAlignment="1">
      <alignment horizontal="right" wrapText="1"/>
    </xf>
    <xf numFmtId="44" fontId="17" fillId="6" borderId="6" xfId="0" applyNumberFormat="1" applyFont="1" applyFill="1" applyBorder="1" applyAlignment="1">
      <alignment horizontal="right" vertical="top" wrapText="1"/>
    </xf>
    <xf numFmtId="44" fontId="17" fillId="3" borderId="6" xfId="0" applyNumberFormat="1" applyFont="1" applyFill="1" applyBorder="1" applyAlignment="1">
      <alignment horizontal="right" vertical="top" wrapText="1"/>
    </xf>
    <xf numFmtId="44" fontId="17" fillId="3" borderId="4" xfId="0" applyNumberFormat="1" applyFont="1" applyFill="1" applyBorder="1" applyAlignment="1">
      <alignment horizontal="right" wrapText="1"/>
    </xf>
    <xf numFmtId="0" fontId="18" fillId="0" borderId="6" xfId="0" applyFont="1" applyBorder="1" applyAlignment="1">
      <alignment horizontal="right" vertical="center" wrapText="1"/>
    </xf>
    <xf numFmtId="44" fontId="19" fillId="0" borderId="6" xfId="0" applyNumberFormat="1" applyFont="1" applyBorder="1" applyAlignment="1">
      <alignment horizontal="right"/>
    </xf>
    <xf numFmtId="0" fontId="19" fillId="0" borderId="0" xfId="0" applyFont="1"/>
    <xf numFmtId="0" fontId="2" fillId="0" borderId="6" xfId="0" applyFont="1" applyBorder="1" applyAlignment="1">
      <alignment wrapText="1"/>
    </xf>
    <xf numFmtId="0" fontId="18" fillId="0" borderId="6" xfId="0" applyFont="1" applyBorder="1" applyAlignment="1">
      <alignment horizontal="right" wrapText="1"/>
    </xf>
    <xf numFmtId="0" fontId="19" fillId="0" borderId="0" xfId="0" applyFont="1" applyAlignment="1"/>
    <xf numFmtId="44" fontId="1" fillId="6" borderId="17" xfId="0" applyNumberFormat="1" applyFont="1" applyFill="1" applyBorder="1" applyAlignment="1">
      <alignment wrapText="1"/>
    </xf>
    <xf numFmtId="44" fontId="2" fillId="6" borderId="4" xfId="0" applyNumberFormat="1" applyFont="1" applyFill="1" applyBorder="1" applyAlignment="1">
      <alignment wrapText="1"/>
    </xf>
    <xf numFmtId="44" fontId="2" fillId="6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horizontal="right" vertical="center" wrapText="1"/>
    </xf>
    <xf numFmtId="0" fontId="18" fillId="0" borderId="3" xfId="0" applyFont="1" applyBorder="1" applyAlignment="1">
      <alignment horizontal="right" vertical="center" wrapText="1"/>
    </xf>
    <xf numFmtId="0" fontId="18" fillId="5" borderId="6" xfId="0" applyFont="1" applyFill="1" applyBorder="1" applyAlignment="1">
      <alignment horizontal="right" vertical="center" wrapText="1"/>
    </xf>
    <xf numFmtId="0" fontId="19" fillId="5" borderId="0" xfId="0" applyFont="1" applyFill="1"/>
    <xf numFmtId="0" fontId="18" fillId="0" borderId="6" xfId="0" applyFont="1" applyBorder="1"/>
    <xf numFmtId="44" fontId="1" fillId="3" borderId="2" xfId="0" applyNumberFormat="1" applyFont="1" applyFill="1" applyBorder="1" applyAlignment="1">
      <alignment vertical="top" wrapText="1"/>
    </xf>
    <xf numFmtId="0" fontId="1" fillId="3" borderId="23" xfId="0" applyFont="1" applyFill="1" applyBorder="1" applyAlignment="1">
      <alignment vertical="top" wrapText="1"/>
    </xf>
    <xf numFmtId="44" fontId="1" fillId="6" borderId="23" xfId="0" applyNumberFormat="1" applyFont="1" applyFill="1" applyBorder="1" applyAlignment="1">
      <alignment horizontal="right" wrapText="1"/>
    </xf>
    <xf numFmtId="0" fontId="2" fillId="0" borderId="23" xfId="0" applyFont="1" applyBorder="1" applyAlignment="1">
      <alignment vertical="top" wrapText="1"/>
    </xf>
    <xf numFmtId="0" fontId="18" fillId="0" borderId="23" xfId="0" applyFont="1" applyBorder="1" applyAlignment="1">
      <alignment horizontal="right" vertical="center" wrapText="1"/>
    </xf>
    <xf numFmtId="44" fontId="2" fillId="6" borderId="23" xfId="0" applyNumberFormat="1" applyFont="1" applyFill="1" applyBorder="1" applyAlignment="1">
      <alignment horizontal="right" wrapText="1"/>
    </xf>
    <xf numFmtId="44" fontId="19" fillId="0" borderId="23" xfId="0" applyNumberFormat="1" applyFont="1" applyBorder="1" applyAlignment="1">
      <alignment horizontal="right"/>
    </xf>
    <xf numFmtId="0" fontId="1" fillId="2" borderId="22" xfId="0" applyFont="1" applyFill="1" applyBorder="1" applyAlignment="1">
      <alignment wrapText="1"/>
    </xf>
    <xf numFmtId="0" fontId="1" fillId="2" borderId="30" xfId="0" applyFont="1" applyFill="1" applyBorder="1" applyAlignment="1">
      <alignment wrapText="1"/>
    </xf>
    <xf numFmtId="0" fontId="1" fillId="2" borderId="25" xfId="0" applyFont="1" applyFill="1" applyBorder="1" applyAlignment="1">
      <alignment wrapText="1"/>
    </xf>
    <xf numFmtId="0" fontId="2" fillId="0" borderId="22" xfId="0" applyFont="1" applyBorder="1" applyAlignment="1">
      <alignment wrapText="1"/>
    </xf>
    <xf numFmtId="0" fontId="18" fillId="0" borderId="23" xfId="0" applyFont="1" applyBorder="1" applyAlignment="1">
      <alignment horizontal="right" wrapText="1"/>
    </xf>
    <xf numFmtId="0" fontId="2" fillId="0" borderId="25" xfId="0" applyFont="1" applyBorder="1" applyAlignment="1">
      <alignment wrapText="1"/>
    </xf>
    <xf numFmtId="0" fontId="2" fillId="0" borderId="27" xfId="0" applyFont="1" applyBorder="1" applyAlignment="1">
      <alignment wrapText="1"/>
    </xf>
    <xf numFmtId="0" fontId="18" fillId="0" borderId="28" xfId="0" applyFont="1" applyBorder="1" applyAlignment="1">
      <alignment horizontal="right" wrapText="1"/>
    </xf>
    <xf numFmtId="44" fontId="2" fillId="6" borderId="24" xfId="0" applyNumberFormat="1" applyFont="1" applyFill="1" applyBorder="1" applyAlignment="1">
      <alignment wrapText="1"/>
    </xf>
    <xf numFmtId="44" fontId="2" fillId="6" borderId="26" xfId="0" applyNumberFormat="1" applyFont="1" applyFill="1" applyBorder="1" applyAlignment="1">
      <alignment wrapText="1"/>
    </xf>
    <xf numFmtId="44" fontId="2" fillId="6" borderId="29" xfId="0" applyNumberFormat="1" applyFont="1" applyFill="1" applyBorder="1" applyAlignment="1">
      <alignment wrapText="1"/>
    </xf>
    <xf numFmtId="44" fontId="19" fillId="0" borderId="6" xfId="0" applyNumberFormat="1" applyFont="1" applyBorder="1" applyAlignment="1"/>
    <xf numFmtId="44" fontId="2" fillId="6" borderId="6" xfId="0" applyNumberFormat="1" applyFont="1" applyFill="1" applyBorder="1" applyAlignment="1">
      <alignment wrapText="1"/>
    </xf>
    <xf numFmtId="0" fontId="18" fillId="5" borderId="23" xfId="0" applyFont="1" applyFill="1" applyBorder="1" applyAlignment="1">
      <alignment horizontal="right" wrapText="1"/>
    </xf>
    <xf numFmtId="0" fontId="18" fillId="5" borderId="6" xfId="0" applyFont="1" applyFill="1" applyBorder="1" applyAlignment="1">
      <alignment horizontal="right" wrapText="1"/>
    </xf>
    <xf numFmtId="0" fontId="18" fillId="5" borderId="28" xfId="0" applyFont="1" applyFill="1" applyBorder="1" applyAlignment="1">
      <alignment horizontal="right" wrapText="1"/>
    </xf>
    <xf numFmtId="0" fontId="0" fillId="0" borderId="6" xfId="0" applyBorder="1"/>
    <xf numFmtId="0" fontId="1" fillId="2" borderId="23" xfId="0" applyFont="1" applyFill="1" applyBorder="1" applyAlignment="1">
      <alignment wrapText="1"/>
    </xf>
    <xf numFmtId="0" fontId="1" fillId="2" borderId="43" xfId="0" applyFont="1" applyFill="1" applyBorder="1" applyAlignment="1">
      <alignment vertical="center" wrapText="1"/>
    </xf>
    <xf numFmtId="0" fontId="1" fillId="2" borderId="43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vertical="top" wrapText="1"/>
    </xf>
    <xf numFmtId="0" fontId="2" fillId="3" borderId="18" xfId="0" applyFont="1" applyFill="1" applyBorder="1" applyAlignment="1">
      <alignment vertical="top" wrapText="1"/>
    </xf>
    <xf numFmtId="44" fontId="2" fillId="6" borderId="18" xfId="0" applyNumberFormat="1" applyFont="1" applyFill="1" applyBorder="1" applyAlignment="1">
      <alignment horizontal="right" wrapText="1"/>
    </xf>
    <xf numFmtId="44" fontId="18" fillId="0" borderId="6" xfId="0" applyNumberFormat="1" applyFont="1" applyBorder="1" applyAlignment="1">
      <alignment horizontal="right"/>
    </xf>
    <xf numFmtId="0" fontId="18" fillId="0" borderId="0" xfId="0" applyFont="1"/>
    <xf numFmtId="0" fontId="20" fillId="5" borderId="6" xfId="0" applyFont="1" applyFill="1" applyBorder="1" applyAlignment="1">
      <alignment horizontal="right" vertical="center" wrapText="1"/>
    </xf>
    <xf numFmtId="0" fontId="11" fillId="0" borderId="6" xfId="0" applyFont="1" applyBorder="1" applyAlignment="1">
      <alignment vertical="top" wrapText="1"/>
    </xf>
    <xf numFmtId="0" fontId="11" fillId="5" borderId="6" xfId="0" applyFont="1" applyFill="1" applyBorder="1" applyAlignment="1">
      <alignment horizontal="right" vertical="center" wrapText="1"/>
    </xf>
    <xf numFmtId="44" fontId="11" fillId="6" borderId="6" xfId="0" applyNumberFormat="1" applyFont="1" applyFill="1" applyBorder="1" applyAlignment="1">
      <alignment horizontal="right" wrapText="1"/>
    </xf>
    <xf numFmtId="44" fontId="11" fillId="0" borderId="6" xfId="0" applyNumberFormat="1" applyFont="1" applyBorder="1" applyAlignment="1">
      <alignment horizontal="right"/>
    </xf>
    <xf numFmtId="0" fontId="11" fillId="0" borderId="6" xfId="0" applyFont="1" applyBorder="1" applyAlignment="1">
      <alignment wrapText="1"/>
    </xf>
    <xf numFmtId="0" fontId="11" fillId="5" borderId="6" xfId="0" applyFont="1" applyFill="1" applyBorder="1" applyAlignment="1">
      <alignment wrapText="1"/>
    </xf>
    <xf numFmtId="0" fontId="11" fillId="0" borderId="6" xfId="0" applyFont="1" applyBorder="1" applyAlignment="1"/>
    <xf numFmtId="44" fontId="1" fillId="3" borderId="4" xfId="0" applyNumberFormat="1" applyFont="1" applyFill="1" applyBorder="1" applyAlignment="1">
      <alignment horizontal="right" vertical="top" wrapText="1"/>
    </xf>
    <xf numFmtId="0" fontId="6" fillId="5" borderId="0" xfId="1" applyFont="1" applyFill="1" applyBorder="1" applyAlignment="1">
      <alignment horizontal="center" vertical="center"/>
    </xf>
    <xf numFmtId="0" fontId="8" fillId="5" borderId="9" xfId="1" applyFont="1" applyFill="1" applyBorder="1" applyAlignment="1">
      <alignment horizontal="center" vertical="center" wrapText="1"/>
    </xf>
    <xf numFmtId="0" fontId="8" fillId="5" borderId="10" xfId="1" applyFont="1" applyFill="1" applyBorder="1" applyAlignment="1">
      <alignment horizontal="center" vertical="center" wrapText="1"/>
    </xf>
    <xf numFmtId="0" fontId="8" fillId="5" borderId="11" xfId="1" applyFont="1" applyFill="1" applyBorder="1" applyAlignment="1">
      <alignment horizontal="center" vertical="center" wrapText="1"/>
    </xf>
    <xf numFmtId="0" fontId="8" fillId="5" borderId="8" xfId="1" applyFont="1" applyFill="1" applyBorder="1" applyAlignment="1">
      <alignment horizontal="center" vertical="center" wrapText="1"/>
    </xf>
    <xf numFmtId="0" fontId="8" fillId="5" borderId="0" xfId="1" applyFont="1" applyFill="1" applyBorder="1" applyAlignment="1">
      <alignment horizontal="center" vertical="center" wrapText="1"/>
    </xf>
    <xf numFmtId="0" fontId="8" fillId="5" borderId="7" xfId="1" applyFont="1" applyFill="1" applyBorder="1" applyAlignment="1">
      <alignment horizontal="center" vertical="center" wrapText="1"/>
    </xf>
    <xf numFmtId="0" fontId="8" fillId="5" borderId="12" xfId="1" applyFont="1" applyFill="1" applyBorder="1" applyAlignment="1">
      <alignment horizontal="center" vertical="center" wrapText="1"/>
    </xf>
    <xf numFmtId="0" fontId="8" fillId="5" borderId="13" xfId="1" applyFont="1" applyFill="1" applyBorder="1" applyAlignment="1">
      <alignment horizontal="center" vertical="center" wrapText="1"/>
    </xf>
    <xf numFmtId="0" fontId="8" fillId="5" borderId="4" xfId="1" applyFont="1" applyFill="1" applyBorder="1" applyAlignment="1">
      <alignment horizontal="center" vertical="center" wrapText="1"/>
    </xf>
    <xf numFmtId="0" fontId="10" fillId="6" borderId="14" xfId="1" applyFont="1" applyFill="1" applyBorder="1" applyAlignment="1">
      <alignment horizontal="center" vertical="center"/>
    </xf>
    <xf numFmtId="0" fontId="10" fillId="6" borderId="15" xfId="1" applyFont="1" applyFill="1" applyBorder="1" applyAlignment="1">
      <alignment horizontal="center" vertical="center"/>
    </xf>
    <xf numFmtId="0" fontId="10" fillId="6" borderId="2" xfId="1" applyFont="1" applyFill="1" applyBorder="1" applyAlignment="1">
      <alignment horizontal="center" vertical="center"/>
    </xf>
    <xf numFmtId="0" fontId="14" fillId="8" borderId="14" xfId="0" applyFont="1" applyFill="1" applyBorder="1" applyAlignment="1">
      <alignment horizontal="center"/>
    </xf>
    <xf numFmtId="0" fontId="14" fillId="8" borderId="15" xfId="0" applyFont="1" applyFill="1" applyBorder="1" applyAlignment="1">
      <alignment horizontal="center"/>
    </xf>
    <xf numFmtId="0" fontId="14" fillId="8" borderId="2" xfId="0" applyFont="1" applyFill="1" applyBorder="1" applyAlignment="1">
      <alignment horizontal="center"/>
    </xf>
    <xf numFmtId="0" fontId="1" fillId="2" borderId="47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46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15" fillId="3" borderId="34" xfId="0" applyFont="1" applyFill="1" applyBorder="1" applyAlignment="1">
      <alignment horizontal="center" vertical="top" wrapText="1"/>
    </xf>
    <xf numFmtId="0" fontId="15" fillId="3" borderId="35" xfId="0" applyFont="1" applyFill="1" applyBorder="1" applyAlignment="1">
      <alignment horizontal="center" vertical="top" wrapText="1"/>
    </xf>
    <xf numFmtId="0" fontId="15" fillId="3" borderId="36" xfId="0" applyFont="1" applyFill="1" applyBorder="1" applyAlignment="1">
      <alignment horizontal="center" vertical="top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 applyProtection="1">
      <alignment horizontal="center" wrapText="1"/>
    </xf>
    <xf numFmtId="0" fontId="12" fillId="5" borderId="10" xfId="0" applyFont="1" applyFill="1" applyBorder="1" applyAlignment="1" applyProtection="1">
      <alignment horizontal="center" wrapText="1"/>
    </xf>
    <xf numFmtId="0" fontId="12" fillId="5" borderId="11" xfId="0" applyFont="1" applyFill="1" applyBorder="1" applyAlignment="1" applyProtection="1">
      <alignment horizontal="center" wrapText="1"/>
    </xf>
    <xf numFmtId="0" fontId="12" fillId="5" borderId="12" xfId="0" applyFont="1" applyFill="1" applyBorder="1" applyAlignment="1" applyProtection="1">
      <alignment horizontal="center" vertical="center"/>
    </xf>
    <xf numFmtId="0" fontId="12" fillId="5" borderId="13" xfId="0" applyFont="1" applyFill="1" applyBorder="1" applyAlignment="1" applyProtection="1">
      <alignment horizontal="center" vertical="center"/>
    </xf>
    <xf numFmtId="0" fontId="12" fillId="5" borderId="4" xfId="0" applyFont="1" applyFill="1" applyBorder="1" applyAlignment="1" applyProtection="1">
      <alignment horizontal="center" vertical="center"/>
    </xf>
    <xf numFmtId="0" fontId="12" fillId="6" borderId="14" xfId="0" applyFont="1" applyFill="1" applyBorder="1" applyAlignment="1" applyProtection="1">
      <alignment horizontal="center" vertical="center" wrapText="1"/>
    </xf>
    <xf numFmtId="0" fontId="12" fillId="6" borderId="15" xfId="0" applyFont="1" applyFill="1" applyBorder="1" applyAlignment="1" applyProtection="1">
      <alignment horizontal="center" vertical="center" wrapText="1"/>
    </xf>
    <xf numFmtId="0" fontId="12" fillId="6" borderId="2" xfId="0" applyFont="1" applyFill="1" applyBorder="1" applyAlignment="1" applyProtection="1">
      <alignment horizontal="center" vertical="center" wrapText="1"/>
    </xf>
    <xf numFmtId="0" fontId="15" fillId="9" borderId="14" xfId="0" applyFont="1" applyFill="1" applyBorder="1" applyAlignment="1">
      <alignment horizontal="center" vertical="top" wrapText="1"/>
    </xf>
    <xf numFmtId="0" fontId="15" fillId="9" borderId="15" xfId="0" applyFont="1" applyFill="1" applyBorder="1" applyAlignment="1">
      <alignment horizontal="center" vertical="top" wrapText="1"/>
    </xf>
    <xf numFmtId="0" fontId="15" fillId="9" borderId="2" xfId="0" applyFont="1" applyFill="1" applyBorder="1" applyAlignment="1">
      <alignment horizontal="center" vertical="top" wrapText="1"/>
    </xf>
    <xf numFmtId="0" fontId="1" fillId="2" borderId="33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vertical="top" wrapText="1"/>
    </xf>
    <xf numFmtId="0" fontId="1" fillId="3" borderId="15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15" fillId="7" borderId="14" xfId="0" applyFont="1" applyFill="1" applyBorder="1" applyAlignment="1">
      <alignment horizontal="center" vertical="top" wrapText="1"/>
    </xf>
    <xf numFmtId="0" fontId="15" fillId="7" borderId="15" xfId="0" applyFont="1" applyFill="1" applyBorder="1" applyAlignment="1">
      <alignment horizontal="center" vertical="top" wrapText="1"/>
    </xf>
    <xf numFmtId="0" fontId="15" fillId="7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5" fillId="7" borderId="9" xfId="0" applyFont="1" applyFill="1" applyBorder="1" applyAlignment="1">
      <alignment horizontal="center" vertical="center" wrapText="1"/>
    </xf>
    <xf numFmtId="0" fontId="15" fillId="7" borderId="10" xfId="0" applyFont="1" applyFill="1" applyBorder="1" applyAlignment="1">
      <alignment horizontal="center" vertical="center" wrapText="1"/>
    </xf>
    <xf numFmtId="0" fontId="15" fillId="7" borderId="11" xfId="0" applyFont="1" applyFill="1" applyBorder="1" applyAlignment="1">
      <alignment horizontal="center" vertical="center" wrapText="1"/>
    </xf>
    <xf numFmtId="0" fontId="15" fillId="7" borderId="14" xfId="0" applyFont="1" applyFill="1" applyBorder="1" applyAlignment="1">
      <alignment horizontal="center" vertical="center" wrapText="1"/>
    </xf>
    <xf numFmtId="0" fontId="15" fillId="7" borderId="15" xfId="0" applyFont="1" applyFill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center" vertical="center" wrapText="1"/>
    </xf>
    <xf numFmtId="0" fontId="15" fillId="3" borderId="34" xfId="0" applyFont="1" applyFill="1" applyBorder="1" applyAlignment="1">
      <alignment horizontal="center" wrapText="1"/>
    </xf>
    <xf numFmtId="0" fontId="15" fillId="3" borderId="35" xfId="0" applyFont="1" applyFill="1" applyBorder="1" applyAlignment="1">
      <alignment horizontal="center" wrapText="1"/>
    </xf>
    <xf numFmtId="0" fontId="15" fillId="3" borderId="36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17" fillId="2" borderId="33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47" xfId="0" applyFont="1" applyFill="1" applyBorder="1" applyAlignment="1">
      <alignment horizontal="center" vertical="center" wrapText="1"/>
    </xf>
    <xf numFmtId="0" fontId="17" fillId="2" borderId="40" xfId="0" applyFont="1" applyFill="1" applyBorder="1" applyAlignment="1">
      <alignment horizontal="center" vertical="center" wrapText="1"/>
    </xf>
    <xf numFmtId="0" fontId="15" fillId="8" borderId="14" xfId="0" applyFont="1" applyFill="1" applyBorder="1" applyAlignment="1">
      <alignment horizontal="center" vertical="top" wrapText="1"/>
    </xf>
    <xf numFmtId="0" fontId="15" fillId="8" borderId="15" xfId="0" applyFont="1" applyFill="1" applyBorder="1" applyAlignment="1">
      <alignment horizontal="center" vertical="top" wrapText="1"/>
    </xf>
    <xf numFmtId="0" fontId="15" fillId="8" borderId="2" xfId="0" applyFont="1" applyFill="1" applyBorder="1" applyAlignment="1">
      <alignment horizontal="center" vertical="top" wrapText="1"/>
    </xf>
    <xf numFmtId="0" fontId="13" fillId="0" borderId="34" xfId="0" applyFont="1" applyBorder="1" applyAlignment="1">
      <alignment horizontal="center"/>
    </xf>
    <xf numFmtId="0" fontId="13" fillId="0" borderId="35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7" fillId="3" borderId="14" xfId="0" applyFont="1" applyFill="1" applyBorder="1" applyAlignment="1">
      <alignment vertical="top" wrapText="1"/>
    </xf>
    <xf numFmtId="0" fontId="17" fillId="3" borderId="15" xfId="0" applyFont="1" applyFill="1" applyBorder="1" applyAlignment="1">
      <alignment vertical="top" wrapText="1"/>
    </xf>
    <xf numFmtId="0" fontId="17" fillId="3" borderId="13" xfId="0" applyFont="1" applyFill="1" applyBorder="1" applyAlignment="1">
      <alignment vertical="top" wrapText="1"/>
    </xf>
    <xf numFmtId="0" fontId="17" fillId="3" borderId="4" xfId="0" applyFont="1" applyFill="1" applyBorder="1" applyAlignment="1">
      <alignment vertical="top" wrapText="1"/>
    </xf>
    <xf numFmtId="0" fontId="17" fillId="2" borderId="42" xfId="0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5" fillId="8" borderId="14" xfId="0" applyFont="1" applyFill="1" applyBorder="1" applyAlignment="1">
      <alignment horizontal="center" vertical="center" wrapText="1"/>
    </xf>
    <xf numFmtId="0" fontId="15" fillId="8" borderId="15" xfId="0" applyFont="1" applyFill="1" applyBorder="1" applyAlignment="1">
      <alignment horizontal="center" vertical="center" wrapText="1"/>
    </xf>
    <xf numFmtId="0" fontId="15" fillId="8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276225</xdr:colOff>
      <xdr:row>2</xdr:row>
      <xdr:rowOff>12700</xdr:rowOff>
    </xdr:from>
    <xdr:to>
      <xdr:col>9</xdr:col>
      <xdr:colOff>527049</xdr:colOff>
      <xdr:row>3</xdr:row>
      <xdr:rowOff>200025</xdr:rowOff>
    </xdr:to>
    <xdr:pic>
      <xdr:nvPicPr>
        <xdr:cNvPr id="2" name="ctl00_onetidHeadbnnr2" descr="SARS Porta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527050"/>
          <a:ext cx="1470024" cy="434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opLeftCell="A25" workbookViewId="0">
      <selection activeCell="C27" sqref="C27:P27"/>
    </sheetView>
  </sheetViews>
  <sheetFormatPr defaultColWidth="9.140625" defaultRowHeight="16.5" x14ac:dyDescent="0.3"/>
  <cols>
    <col min="1" max="1" width="5" style="8" customWidth="1"/>
    <col min="2" max="2" width="3.42578125" style="8" customWidth="1"/>
    <col min="3" max="10" width="9.140625" style="8"/>
    <col min="11" max="11" width="3.42578125" style="8" customWidth="1"/>
    <col min="12" max="12" width="3.42578125" style="15" customWidth="1"/>
    <col min="13" max="15" width="9.140625" style="15"/>
    <col min="16" max="16" width="9.140625" style="15" customWidth="1"/>
    <col min="17" max="17" width="4.28515625" style="15" customWidth="1"/>
    <col min="18" max="18" width="4.85546875" style="8" customWidth="1"/>
    <col min="19" max="16384" width="9.140625" style="8"/>
  </cols>
  <sheetData>
    <row r="1" spans="1:18" ht="24.6" customHeight="1" thickBot="1" x14ac:dyDescent="0.35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7"/>
    </row>
    <row r="2" spans="1:18" x14ac:dyDescent="0.3">
      <c r="A2" s="9"/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2"/>
      <c r="R2" s="13"/>
    </row>
    <row r="3" spans="1:18" x14ac:dyDescent="0.3">
      <c r="A3" s="9"/>
      <c r="B3" s="14"/>
      <c r="C3" s="15"/>
      <c r="D3" s="15"/>
      <c r="E3" s="15"/>
      <c r="F3" s="15"/>
      <c r="G3" s="15"/>
      <c r="H3" s="15"/>
      <c r="I3" s="15"/>
      <c r="J3" s="15"/>
      <c r="K3" s="15"/>
      <c r="Q3" s="16"/>
      <c r="R3" s="13"/>
    </row>
    <row r="4" spans="1:18" x14ac:dyDescent="0.3">
      <c r="A4" s="9"/>
      <c r="B4" s="14"/>
      <c r="C4" s="15"/>
      <c r="D4" s="15"/>
      <c r="E4" s="15"/>
      <c r="F4" s="15"/>
      <c r="G4" s="15"/>
      <c r="H4" s="15"/>
      <c r="I4" s="15"/>
      <c r="J4" s="15"/>
      <c r="K4" s="15"/>
      <c r="Q4" s="16"/>
      <c r="R4" s="13"/>
    </row>
    <row r="5" spans="1:18" x14ac:dyDescent="0.3">
      <c r="A5" s="9"/>
      <c r="B5" s="14"/>
      <c r="C5" s="15"/>
      <c r="D5" s="15"/>
      <c r="E5" s="15"/>
      <c r="F5" s="15"/>
      <c r="G5" s="15"/>
      <c r="H5" s="15"/>
      <c r="I5" s="15"/>
      <c r="J5" s="15"/>
      <c r="K5" s="15"/>
      <c r="Q5" s="16"/>
      <c r="R5" s="13"/>
    </row>
    <row r="6" spans="1:18" x14ac:dyDescent="0.3">
      <c r="A6" s="9"/>
      <c r="B6" s="14"/>
      <c r="C6" s="15"/>
      <c r="D6" s="15"/>
      <c r="E6" s="15"/>
      <c r="F6" s="15"/>
      <c r="G6" s="15"/>
      <c r="H6" s="15"/>
      <c r="I6" s="15"/>
      <c r="J6" s="15"/>
      <c r="K6" s="15"/>
      <c r="Q6" s="16"/>
      <c r="R6" s="13"/>
    </row>
    <row r="7" spans="1:18" x14ac:dyDescent="0.3">
      <c r="A7" s="9"/>
      <c r="B7" s="14"/>
      <c r="C7" s="15"/>
      <c r="D7" s="15"/>
      <c r="E7" s="15"/>
      <c r="F7" s="15"/>
      <c r="G7" s="15"/>
      <c r="H7" s="15"/>
      <c r="I7" s="15"/>
      <c r="J7" s="15"/>
      <c r="K7" s="15"/>
      <c r="Q7" s="16"/>
      <c r="R7" s="13"/>
    </row>
    <row r="8" spans="1:18" x14ac:dyDescent="0.3">
      <c r="A8" s="9"/>
      <c r="B8" s="14"/>
      <c r="C8" s="15"/>
      <c r="D8" s="15"/>
      <c r="E8" s="15"/>
      <c r="F8" s="15"/>
      <c r="G8" s="15"/>
      <c r="H8" s="15"/>
      <c r="I8" s="15"/>
      <c r="J8" s="15"/>
      <c r="K8" s="15"/>
      <c r="Q8" s="16"/>
      <c r="R8" s="13"/>
    </row>
    <row r="9" spans="1:18" x14ac:dyDescent="0.3">
      <c r="A9" s="9"/>
      <c r="B9" s="14"/>
      <c r="C9" s="15"/>
      <c r="D9" s="15"/>
      <c r="E9" s="15"/>
      <c r="F9" s="15"/>
      <c r="G9" s="15"/>
      <c r="H9" s="15"/>
      <c r="I9" s="15"/>
      <c r="J9" s="15"/>
      <c r="K9" s="15"/>
      <c r="Q9" s="16"/>
      <c r="R9" s="13"/>
    </row>
    <row r="10" spans="1:18" x14ac:dyDescent="0.3">
      <c r="A10" s="9"/>
      <c r="B10" s="14"/>
      <c r="C10" s="15"/>
      <c r="D10" s="15"/>
      <c r="E10" s="15"/>
      <c r="F10" s="15"/>
      <c r="G10" s="15"/>
      <c r="H10" s="15"/>
      <c r="I10" s="15"/>
      <c r="J10" s="15"/>
      <c r="K10" s="15"/>
      <c r="Q10" s="16"/>
      <c r="R10" s="13"/>
    </row>
    <row r="11" spans="1:18" x14ac:dyDescent="0.3">
      <c r="A11" s="9"/>
      <c r="B11" s="14"/>
      <c r="C11" s="15"/>
      <c r="D11" s="15"/>
      <c r="E11" s="15"/>
      <c r="F11" s="15"/>
      <c r="G11" s="15"/>
      <c r="H11" s="15"/>
      <c r="I11" s="15"/>
      <c r="J11" s="15"/>
      <c r="K11" s="15"/>
      <c r="Q11" s="16"/>
      <c r="R11" s="13"/>
    </row>
    <row r="12" spans="1:18" x14ac:dyDescent="0.3">
      <c r="A12" s="9"/>
      <c r="B12" s="14"/>
      <c r="C12" s="15"/>
      <c r="D12" s="15"/>
      <c r="E12" s="15"/>
      <c r="F12" s="15"/>
      <c r="G12" s="15"/>
      <c r="H12" s="15"/>
      <c r="I12" s="15"/>
      <c r="J12" s="15"/>
      <c r="K12" s="15"/>
      <c r="Q12" s="16"/>
      <c r="R12" s="13"/>
    </row>
    <row r="13" spans="1:18" ht="6.6" customHeight="1" x14ac:dyDescent="0.3">
      <c r="A13" s="9"/>
      <c r="B13" s="14"/>
      <c r="C13" s="15"/>
      <c r="D13" s="15"/>
      <c r="E13" s="15"/>
      <c r="F13" s="15"/>
      <c r="G13" s="15"/>
      <c r="H13" s="15"/>
      <c r="I13" s="15"/>
      <c r="J13" s="15"/>
      <c r="K13" s="15"/>
      <c r="Q13" s="16"/>
      <c r="R13" s="13"/>
    </row>
    <row r="14" spans="1:18" ht="20.45" customHeight="1" x14ac:dyDescent="0.3">
      <c r="A14" s="9"/>
      <c r="B14" s="14"/>
      <c r="C14" s="154" t="s">
        <v>6</v>
      </c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6"/>
      <c r="R14" s="13"/>
    </row>
    <row r="15" spans="1:18" ht="13.9" customHeight="1" x14ac:dyDescent="0.3">
      <c r="A15" s="9"/>
      <c r="B15" s="14"/>
      <c r="C15" s="17"/>
      <c r="D15" s="17"/>
      <c r="E15" s="17"/>
      <c r="F15" s="17"/>
      <c r="G15" s="17"/>
      <c r="H15" s="15"/>
      <c r="I15" s="15"/>
      <c r="J15" s="15"/>
      <c r="K15" s="15"/>
      <c r="Q15" s="16"/>
      <c r="R15" s="13"/>
    </row>
    <row r="16" spans="1:18" ht="17.25" thickBot="1" x14ac:dyDescent="0.35">
      <c r="A16" s="9"/>
      <c r="B16" s="14"/>
      <c r="C16" s="15"/>
      <c r="D16" s="15"/>
      <c r="E16" s="15"/>
      <c r="F16" s="15"/>
      <c r="G16" s="15"/>
      <c r="H16" s="15"/>
      <c r="I16" s="15"/>
      <c r="J16" s="15"/>
      <c r="K16" s="15"/>
      <c r="Q16" s="16"/>
      <c r="R16" s="13"/>
    </row>
    <row r="17" spans="1:18" ht="13.9" customHeight="1" x14ac:dyDescent="0.3">
      <c r="A17" s="9"/>
      <c r="B17" s="14"/>
      <c r="C17" s="155" t="s">
        <v>7</v>
      </c>
      <c r="D17" s="156"/>
      <c r="E17" s="156"/>
      <c r="F17" s="156"/>
      <c r="G17" s="156"/>
      <c r="H17" s="156"/>
      <c r="I17" s="156"/>
      <c r="J17" s="156" t="s">
        <v>4</v>
      </c>
      <c r="K17" s="156"/>
      <c r="L17" s="156"/>
      <c r="M17" s="156"/>
      <c r="N17" s="156"/>
      <c r="O17" s="156"/>
      <c r="P17" s="157"/>
      <c r="Q17" s="16"/>
      <c r="R17" s="13"/>
    </row>
    <row r="18" spans="1:18" ht="13.9" customHeight="1" x14ac:dyDescent="0.3">
      <c r="A18" s="9"/>
      <c r="B18" s="14"/>
      <c r="C18" s="158" t="s">
        <v>4</v>
      </c>
      <c r="D18" s="159"/>
      <c r="E18" s="159"/>
      <c r="F18" s="159"/>
      <c r="G18" s="159"/>
      <c r="H18" s="159"/>
      <c r="I18" s="159"/>
      <c r="J18" s="159" t="s">
        <v>4</v>
      </c>
      <c r="K18" s="159"/>
      <c r="L18" s="159"/>
      <c r="M18" s="159"/>
      <c r="N18" s="159"/>
      <c r="O18" s="159"/>
      <c r="P18" s="160"/>
      <c r="Q18" s="16"/>
      <c r="R18" s="13"/>
    </row>
    <row r="19" spans="1:18" ht="13.9" customHeight="1" x14ac:dyDescent="0.3">
      <c r="A19" s="9"/>
      <c r="B19" s="14"/>
      <c r="C19" s="158" t="s">
        <v>4</v>
      </c>
      <c r="D19" s="159"/>
      <c r="E19" s="159"/>
      <c r="F19" s="159"/>
      <c r="G19" s="159"/>
      <c r="H19" s="159"/>
      <c r="I19" s="159"/>
      <c r="J19" s="159" t="s">
        <v>4</v>
      </c>
      <c r="K19" s="159"/>
      <c r="L19" s="159"/>
      <c r="M19" s="159"/>
      <c r="N19" s="159"/>
      <c r="O19" s="159"/>
      <c r="P19" s="160"/>
      <c r="Q19" s="16"/>
      <c r="R19" s="13"/>
    </row>
    <row r="20" spans="1:18" ht="13.9" customHeight="1" x14ac:dyDescent="0.3">
      <c r="A20" s="9"/>
      <c r="B20" s="14"/>
      <c r="C20" s="158" t="s">
        <v>4</v>
      </c>
      <c r="D20" s="159"/>
      <c r="E20" s="159"/>
      <c r="F20" s="159"/>
      <c r="G20" s="159"/>
      <c r="H20" s="159"/>
      <c r="I20" s="159"/>
      <c r="J20" s="159" t="s">
        <v>4</v>
      </c>
      <c r="K20" s="159"/>
      <c r="L20" s="159"/>
      <c r="M20" s="159"/>
      <c r="N20" s="159"/>
      <c r="O20" s="159"/>
      <c r="P20" s="160"/>
      <c r="Q20" s="16"/>
      <c r="R20" s="13"/>
    </row>
    <row r="21" spans="1:18" ht="14.45" customHeight="1" thickBot="1" x14ac:dyDescent="0.35">
      <c r="A21" s="9"/>
      <c r="B21" s="14"/>
      <c r="C21" s="161" t="s">
        <v>4</v>
      </c>
      <c r="D21" s="162"/>
      <c r="E21" s="162"/>
      <c r="F21" s="162"/>
      <c r="G21" s="162"/>
      <c r="H21" s="162"/>
      <c r="I21" s="162"/>
      <c r="J21" s="162" t="s">
        <v>4</v>
      </c>
      <c r="K21" s="162"/>
      <c r="L21" s="162"/>
      <c r="M21" s="162"/>
      <c r="N21" s="162"/>
      <c r="O21" s="162"/>
      <c r="P21" s="163"/>
      <c r="Q21" s="16"/>
      <c r="R21" s="13"/>
    </row>
    <row r="22" spans="1:18" x14ac:dyDescent="0.3">
      <c r="A22" s="9"/>
      <c r="B22" s="14"/>
      <c r="C22" s="15"/>
      <c r="D22" s="15"/>
      <c r="E22" s="15"/>
      <c r="F22" s="15"/>
      <c r="G22" s="15"/>
      <c r="H22" s="15"/>
      <c r="I22" s="15"/>
      <c r="J22" s="15"/>
      <c r="K22" s="15"/>
      <c r="Q22" s="16"/>
      <c r="R22" s="13"/>
    </row>
    <row r="23" spans="1:18" x14ac:dyDescent="0.3">
      <c r="A23" s="9"/>
      <c r="B23" s="14"/>
      <c r="C23" s="15"/>
      <c r="D23" s="15"/>
      <c r="E23" s="15"/>
      <c r="F23" s="15"/>
      <c r="G23" s="15"/>
      <c r="H23" s="15"/>
      <c r="I23" s="15"/>
      <c r="J23" s="15"/>
      <c r="K23" s="15"/>
      <c r="Q23" s="16"/>
      <c r="R23" s="13"/>
    </row>
    <row r="24" spans="1:18" ht="15" customHeight="1" x14ac:dyDescent="0.3">
      <c r="A24" s="9"/>
      <c r="B24" s="14"/>
      <c r="C24" s="18" t="s">
        <v>5</v>
      </c>
      <c r="D24" s="18"/>
      <c r="E24" s="18"/>
      <c r="F24" s="18"/>
      <c r="G24" s="15"/>
      <c r="H24" s="15"/>
      <c r="I24" s="15"/>
      <c r="J24" s="15"/>
      <c r="K24" s="15"/>
      <c r="Q24" s="16"/>
      <c r="R24" s="13"/>
    </row>
    <row r="25" spans="1:18" ht="13.9" customHeight="1" x14ac:dyDescent="0.3">
      <c r="A25" s="9"/>
      <c r="B25" s="14"/>
      <c r="C25" s="18"/>
      <c r="D25" s="18"/>
      <c r="E25" s="18"/>
      <c r="F25" s="18"/>
      <c r="G25" s="15"/>
      <c r="H25" s="15"/>
      <c r="I25" s="15"/>
      <c r="J25" s="15"/>
      <c r="K25" s="15"/>
      <c r="Q25" s="16"/>
      <c r="R25" s="13"/>
    </row>
    <row r="26" spans="1:18" ht="17.25" thickBot="1" x14ac:dyDescent="0.35">
      <c r="A26" s="9"/>
      <c r="B26" s="14"/>
      <c r="C26" s="15"/>
      <c r="D26" s="15"/>
      <c r="E26" s="15"/>
      <c r="F26" s="15"/>
      <c r="G26" s="15"/>
      <c r="H26" s="15"/>
      <c r="I26" s="15"/>
      <c r="J26" s="15"/>
      <c r="K26" s="15"/>
      <c r="Q26" s="16"/>
      <c r="R26" s="13"/>
    </row>
    <row r="27" spans="1:18" ht="72.75" customHeight="1" thickBot="1" x14ac:dyDescent="0.35">
      <c r="A27" s="9"/>
      <c r="B27" s="14"/>
      <c r="C27" s="164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6"/>
      <c r="Q27" s="16"/>
      <c r="R27" s="13"/>
    </row>
    <row r="28" spans="1:18" x14ac:dyDescent="0.3">
      <c r="A28" s="9"/>
      <c r="B28" s="14"/>
      <c r="C28" s="15"/>
      <c r="D28" s="15"/>
      <c r="E28" s="15"/>
      <c r="F28" s="15"/>
      <c r="G28" s="15"/>
      <c r="H28" s="15"/>
      <c r="I28" s="15"/>
      <c r="J28" s="15"/>
      <c r="K28" s="15"/>
      <c r="Q28" s="16"/>
      <c r="R28" s="13"/>
    </row>
    <row r="29" spans="1:18" x14ac:dyDescent="0.3">
      <c r="A29" s="9"/>
      <c r="B29" s="14"/>
      <c r="C29" s="15"/>
      <c r="D29" s="15"/>
      <c r="E29" s="15"/>
      <c r="F29" s="15"/>
      <c r="G29" s="15"/>
      <c r="H29" s="15"/>
      <c r="I29" s="15"/>
      <c r="J29" s="15"/>
      <c r="K29" s="15"/>
      <c r="Q29" s="16"/>
      <c r="R29" s="13"/>
    </row>
    <row r="30" spans="1:18" x14ac:dyDescent="0.3">
      <c r="A30" s="9"/>
      <c r="B30" s="14"/>
      <c r="C30" s="15"/>
      <c r="D30" s="15"/>
      <c r="E30" s="15"/>
      <c r="F30" s="15"/>
      <c r="G30" s="15"/>
      <c r="H30" s="15"/>
      <c r="I30" s="15"/>
      <c r="J30" s="15"/>
      <c r="K30" s="15"/>
      <c r="Q30" s="16"/>
      <c r="R30" s="13"/>
    </row>
    <row r="31" spans="1:18" x14ac:dyDescent="0.3">
      <c r="A31" s="9"/>
      <c r="B31" s="14"/>
      <c r="C31" s="15"/>
      <c r="D31" s="15"/>
      <c r="E31" s="15"/>
      <c r="F31" s="15"/>
      <c r="G31" s="15"/>
      <c r="H31" s="15"/>
      <c r="I31" s="15"/>
      <c r="J31" s="15"/>
      <c r="K31" s="15"/>
      <c r="Q31" s="16"/>
      <c r="R31" s="13"/>
    </row>
    <row r="32" spans="1:18" x14ac:dyDescent="0.3">
      <c r="A32" s="9"/>
      <c r="B32" s="14"/>
      <c r="C32" s="15"/>
      <c r="D32" s="15"/>
      <c r="E32" s="15"/>
      <c r="F32" s="15"/>
      <c r="G32" s="15"/>
      <c r="H32" s="15"/>
      <c r="I32" s="15"/>
      <c r="J32" s="15"/>
      <c r="K32" s="15"/>
      <c r="Q32" s="16"/>
      <c r="R32" s="13"/>
    </row>
    <row r="33" spans="1:18" x14ac:dyDescent="0.3">
      <c r="A33" s="9"/>
      <c r="B33" s="14"/>
      <c r="C33" s="15"/>
      <c r="D33" s="15"/>
      <c r="E33" s="15"/>
      <c r="F33" s="15"/>
      <c r="G33" s="15"/>
      <c r="H33" s="15"/>
      <c r="I33" s="15"/>
      <c r="J33" s="15"/>
      <c r="K33" s="15"/>
      <c r="Q33" s="16"/>
      <c r="R33" s="13"/>
    </row>
    <row r="34" spans="1:18" x14ac:dyDescent="0.3">
      <c r="A34" s="9"/>
      <c r="B34" s="14"/>
      <c r="C34" s="15"/>
      <c r="D34" s="15"/>
      <c r="E34" s="15"/>
      <c r="F34" s="15"/>
      <c r="G34" s="15"/>
      <c r="H34" s="15"/>
      <c r="I34" s="15"/>
      <c r="J34" s="15"/>
      <c r="K34" s="15"/>
      <c r="Q34" s="16"/>
      <c r="R34" s="13"/>
    </row>
    <row r="35" spans="1:18" x14ac:dyDescent="0.3">
      <c r="A35" s="9"/>
      <c r="B35" s="14"/>
      <c r="C35" s="15"/>
      <c r="D35" s="15"/>
      <c r="E35" s="15"/>
      <c r="F35" s="15"/>
      <c r="G35" s="15"/>
      <c r="H35" s="15"/>
      <c r="I35" s="15"/>
      <c r="J35" s="15"/>
      <c r="K35" s="15"/>
      <c r="Q35" s="16"/>
      <c r="R35" s="13"/>
    </row>
    <row r="36" spans="1:18" x14ac:dyDescent="0.3">
      <c r="A36" s="9"/>
      <c r="B36" s="14"/>
      <c r="C36" s="15"/>
      <c r="D36" s="15"/>
      <c r="E36" s="15"/>
      <c r="F36" s="15"/>
      <c r="G36" s="15"/>
      <c r="H36" s="15"/>
      <c r="I36" s="15"/>
      <c r="J36" s="15"/>
      <c r="K36" s="15"/>
      <c r="Q36" s="16"/>
      <c r="R36" s="13"/>
    </row>
    <row r="37" spans="1:18" x14ac:dyDescent="0.3">
      <c r="A37" s="9"/>
      <c r="B37" s="14"/>
      <c r="C37" s="15"/>
      <c r="D37" s="15"/>
      <c r="E37" s="15"/>
      <c r="F37" s="15"/>
      <c r="G37" s="15"/>
      <c r="H37" s="15"/>
      <c r="I37" s="15"/>
      <c r="J37" s="15"/>
      <c r="K37" s="15"/>
      <c r="Q37" s="16"/>
      <c r="R37" s="13"/>
    </row>
    <row r="38" spans="1:18" x14ac:dyDescent="0.3">
      <c r="A38" s="9"/>
      <c r="B38" s="14"/>
      <c r="C38" s="15"/>
      <c r="D38" s="15"/>
      <c r="E38" s="15"/>
      <c r="F38" s="15"/>
      <c r="G38" s="15"/>
      <c r="H38" s="15"/>
      <c r="I38" s="15"/>
      <c r="J38" s="15"/>
      <c r="K38" s="15"/>
      <c r="Q38" s="16"/>
      <c r="R38" s="13"/>
    </row>
    <row r="39" spans="1:18" x14ac:dyDescent="0.3">
      <c r="A39" s="9"/>
      <c r="B39" s="14"/>
      <c r="C39" s="15"/>
      <c r="D39" s="15"/>
      <c r="E39" s="15"/>
      <c r="F39" s="15"/>
      <c r="G39" s="15"/>
      <c r="H39" s="15"/>
      <c r="I39" s="15"/>
      <c r="J39" s="15"/>
      <c r="K39" s="15"/>
      <c r="Q39" s="16"/>
      <c r="R39" s="13"/>
    </row>
    <row r="40" spans="1:18" x14ac:dyDescent="0.3">
      <c r="A40" s="9"/>
      <c r="B40" s="14"/>
      <c r="C40" s="15"/>
      <c r="D40" s="15"/>
      <c r="E40" s="15"/>
      <c r="F40" s="15"/>
      <c r="G40" s="15"/>
      <c r="H40" s="15"/>
      <c r="I40" s="15"/>
      <c r="J40" s="15"/>
      <c r="K40" s="15"/>
      <c r="Q40" s="16"/>
      <c r="R40" s="13"/>
    </row>
    <row r="41" spans="1:18" x14ac:dyDescent="0.3">
      <c r="A41" s="9"/>
      <c r="B41" s="14"/>
      <c r="C41" s="15"/>
      <c r="D41" s="15"/>
      <c r="E41" s="15"/>
      <c r="F41" s="15"/>
      <c r="G41" s="15"/>
      <c r="H41" s="15"/>
      <c r="I41" s="15"/>
      <c r="J41" s="15"/>
      <c r="K41" s="15"/>
      <c r="Q41" s="16"/>
      <c r="R41" s="13"/>
    </row>
    <row r="42" spans="1:18" x14ac:dyDescent="0.3">
      <c r="A42" s="9"/>
      <c r="B42" s="14"/>
      <c r="C42" s="15"/>
      <c r="D42" s="15"/>
      <c r="E42" s="15"/>
      <c r="F42" s="15"/>
      <c r="G42" s="15"/>
      <c r="H42" s="15"/>
      <c r="I42" s="15"/>
      <c r="J42" s="15"/>
      <c r="K42" s="15"/>
      <c r="Q42" s="16"/>
      <c r="R42" s="13"/>
    </row>
    <row r="43" spans="1:18" x14ac:dyDescent="0.3">
      <c r="A43" s="9"/>
      <c r="B43" s="14"/>
      <c r="C43" s="15"/>
      <c r="D43" s="15"/>
      <c r="E43" s="15"/>
      <c r="F43" s="15"/>
      <c r="G43" s="15"/>
      <c r="H43" s="15"/>
      <c r="I43" s="15"/>
      <c r="J43" s="15"/>
      <c r="K43" s="15"/>
      <c r="Q43" s="16"/>
      <c r="R43" s="13"/>
    </row>
    <row r="44" spans="1:18" x14ac:dyDescent="0.3">
      <c r="A44" s="9"/>
      <c r="B44" s="14"/>
      <c r="C44" s="15"/>
      <c r="D44" s="15"/>
      <c r="E44" s="15"/>
      <c r="F44" s="15"/>
      <c r="G44" s="15"/>
      <c r="H44" s="15"/>
      <c r="I44" s="15"/>
      <c r="J44" s="15"/>
      <c r="K44" s="15"/>
      <c r="Q44" s="16"/>
      <c r="R44" s="13"/>
    </row>
    <row r="45" spans="1:18" x14ac:dyDescent="0.3">
      <c r="A45" s="9"/>
      <c r="B45" s="14"/>
      <c r="C45" s="15"/>
      <c r="D45" s="15"/>
      <c r="E45" s="15"/>
      <c r="F45" s="15"/>
      <c r="G45" s="15"/>
      <c r="H45" s="15"/>
      <c r="I45" s="15"/>
      <c r="J45" s="15"/>
      <c r="K45" s="15"/>
      <c r="Q45" s="16"/>
      <c r="R45" s="13"/>
    </row>
    <row r="46" spans="1:18" x14ac:dyDescent="0.3">
      <c r="A46" s="9"/>
      <c r="B46" s="14"/>
      <c r="C46" s="15"/>
      <c r="D46" s="15"/>
      <c r="E46" s="15"/>
      <c r="F46" s="15"/>
      <c r="G46" s="15"/>
      <c r="H46" s="15"/>
      <c r="I46" s="15"/>
      <c r="J46" s="15"/>
      <c r="K46" s="15"/>
      <c r="Q46" s="16"/>
      <c r="R46" s="13"/>
    </row>
    <row r="47" spans="1:18" x14ac:dyDescent="0.3">
      <c r="A47" s="9"/>
      <c r="B47" s="14"/>
      <c r="C47" s="15"/>
      <c r="D47" s="15"/>
      <c r="E47" s="15"/>
      <c r="F47" s="15"/>
      <c r="G47" s="15"/>
      <c r="H47" s="15"/>
      <c r="I47" s="15"/>
      <c r="J47" s="15"/>
      <c r="K47" s="15"/>
      <c r="Q47" s="16"/>
      <c r="R47" s="13"/>
    </row>
    <row r="48" spans="1:18" x14ac:dyDescent="0.3">
      <c r="A48" s="9"/>
      <c r="B48" s="14"/>
      <c r="C48" s="15"/>
      <c r="D48" s="15"/>
      <c r="E48" s="15"/>
      <c r="F48" s="15"/>
      <c r="G48" s="15"/>
      <c r="H48" s="15"/>
      <c r="I48" s="15"/>
      <c r="J48" s="15"/>
      <c r="K48" s="15"/>
      <c r="Q48" s="16"/>
      <c r="R48" s="13"/>
    </row>
    <row r="49" spans="1:18" x14ac:dyDescent="0.3">
      <c r="A49" s="9"/>
      <c r="B49" s="14"/>
      <c r="C49" s="15"/>
      <c r="D49" s="15"/>
      <c r="E49" s="15"/>
      <c r="F49" s="15"/>
      <c r="G49" s="15"/>
      <c r="H49" s="15"/>
      <c r="I49" s="15"/>
      <c r="J49" s="15"/>
      <c r="K49" s="15"/>
      <c r="Q49" s="16"/>
      <c r="R49" s="13"/>
    </row>
    <row r="50" spans="1:18" x14ac:dyDescent="0.3">
      <c r="A50" s="9"/>
      <c r="B50" s="14"/>
      <c r="C50" s="15"/>
      <c r="D50" s="15"/>
      <c r="E50" s="15"/>
      <c r="F50" s="15"/>
      <c r="G50" s="15"/>
      <c r="H50" s="15"/>
      <c r="I50" s="15"/>
      <c r="J50" s="15"/>
      <c r="K50" s="15"/>
      <c r="Q50" s="16"/>
      <c r="R50" s="13"/>
    </row>
    <row r="51" spans="1:18" x14ac:dyDescent="0.3">
      <c r="A51" s="19"/>
      <c r="B51" s="20"/>
      <c r="C51" s="15"/>
      <c r="D51" s="15"/>
      <c r="E51" s="15"/>
      <c r="F51" s="15"/>
      <c r="G51" s="15"/>
      <c r="H51" s="15"/>
      <c r="I51" s="15"/>
      <c r="J51" s="15"/>
      <c r="K51" s="15"/>
      <c r="Q51" s="16"/>
      <c r="R51" s="21"/>
    </row>
    <row r="52" spans="1:18" x14ac:dyDescent="0.3">
      <c r="A52" s="19"/>
      <c r="B52" s="20"/>
      <c r="C52" s="15"/>
      <c r="D52" s="15"/>
      <c r="E52" s="15"/>
      <c r="F52" s="15"/>
      <c r="G52" s="15"/>
      <c r="H52" s="15"/>
      <c r="I52" s="15"/>
      <c r="J52" s="15"/>
      <c r="K52" s="15"/>
      <c r="Q52" s="16"/>
      <c r="R52" s="21"/>
    </row>
    <row r="53" spans="1:18" x14ac:dyDescent="0.3">
      <c r="A53" s="19"/>
      <c r="B53" s="20"/>
      <c r="C53" s="15"/>
      <c r="D53" s="15"/>
      <c r="E53" s="15"/>
      <c r="F53" s="15"/>
      <c r="G53" s="15"/>
      <c r="H53" s="15"/>
      <c r="I53" s="15"/>
      <c r="J53" s="15"/>
      <c r="K53" s="15"/>
      <c r="Q53" s="16"/>
      <c r="R53" s="21"/>
    </row>
    <row r="54" spans="1:18" x14ac:dyDescent="0.3">
      <c r="A54" s="19"/>
      <c r="B54" s="20"/>
      <c r="C54" s="15"/>
      <c r="D54" s="15"/>
      <c r="E54" s="15"/>
      <c r="F54" s="15"/>
      <c r="G54" s="15"/>
      <c r="H54" s="15"/>
      <c r="I54" s="15"/>
      <c r="J54" s="15"/>
      <c r="K54" s="15"/>
      <c r="Q54" s="16"/>
      <c r="R54" s="21"/>
    </row>
    <row r="55" spans="1:18" x14ac:dyDescent="0.3">
      <c r="A55" s="19"/>
      <c r="B55" s="20"/>
      <c r="C55" s="15"/>
      <c r="D55" s="15"/>
      <c r="E55" s="15"/>
      <c r="F55" s="15"/>
      <c r="G55" s="15"/>
      <c r="H55" s="15"/>
      <c r="I55" s="15"/>
      <c r="J55" s="15"/>
      <c r="K55" s="15"/>
      <c r="Q55" s="16"/>
      <c r="R55" s="21"/>
    </row>
    <row r="56" spans="1:18" x14ac:dyDescent="0.3">
      <c r="A56" s="19"/>
      <c r="B56" s="20"/>
      <c r="C56" s="15"/>
      <c r="D56" s="15"/>
      <c r="E56" s="15"/>
      <c r="F56" s="15"/>
      <c r="G56" s="15"/>
      <c r="H56" s="15"/>
      <c r="I56" s="15"/>
      <c r="J56" s="15"/>
      <c r="K56" s="15"/>
      <c r="Q56" s="16"/>
      <c r="R56" s="21"/>
    </row>
    <row r="57" spans="1:18" ht="17.25" thickBot="1" x14ac:dyDescent="0.35">
      <c r="A57" s="19"/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4"/>
      <c r="R57" s="21"/>
    </row>
    <row r="58" spans="1:18" ht="9.6" customHeight="1" x14ac:dyDescent="0.3">
      <c r="A58" s="19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1"/>
    </row>
    <row r="59" spans="1:18" ht="17.25" thickBot="1" x14ac:dyDescent="0.35">
      <c r="A59" s="26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8"/>
    </row>
  </sheetData>
  <mergeCells count="3">
    <mergeCell ref="C14:P14"/>
    <mergeCell ref="C17:P21"/>
    <mergeCell ref="C27:P2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16" workbookViewId="0">
      <selection activeCell="A41" sqref="A41"/>
    </sheetView>
  </sheetViews>
  <sheetFormatPr defaultRowHeight="15" x14ac:dyDescent="0.25"/>
  <cols>
    <col min="1" max="1" width="60.7109375" customWidth="1"/>
    <col min="2" max="2" width="12.28515625" customWidth="1"/>
    <col min="3" max="3" width="22.7109375" customWidth="1"/>
    <col min="4" max="7" width="21.7109375" customWidth="1"/>
  </cols>
  <sheetData>
    <row r="1" spans="1:7" ht="20.25" customHeight="1" x14ac:dyDescent="0.25">
      <c r="A1" s="30" t="s">
        <v>125</v>
      </c>
      <c r="B1" s="183" t="s">
        <v>6</v>
      </c>
      <c r="C1" s="184"/>
      <c r="D1" s="184"/>
      <c r="E1" s="184"/>
      <c r="F1" s="184"/>
      <c r="G1" s="185"/>
    </row>
    <row r="2" spans="1:7" ht="15.6" customHeight="1" thickBot="1" x14ac:dyDescent="0.3">
      <c r="A2" s="33" t="s">
        <v>126</v>
      </c>
      <c r="B2" s="186" t="s">
        <v>7</v>
      </c>
      <c r="C2" s="187"/>
      <c r="D2" s="187"/>
      <c r="E2" s="187"/>
      <c r="F2" s="187"/>
      <c r="G2" s="188"/>
    </row>
    <row r="3" spans="1:7" ht="16.5" thickBot="1" x14ac:dyDescent="0.3">
      <c r="A3" s="44" t="s">
        <v>8</v>
      </c>
      <c r="B3" s="189"/>
      <c r="C3" s="190"/>
      <c r="D3" s="190"/>
      <c r="E3" s="190"/>
      <c r="F3" s="190"/>
      <c r="G3" s="191"/>
    </row>
    <row r="4" spans="1:7" ht="15.6" customHeight="1" thickBot="1" x14ac:dyDescent="0.3">
      <c r="A4" s="42"/>
      <c r="B4" s="42"/>
      <c r="C4" s="31"/>
      <c r="D4" s="31"/>
      <c r="E4" s="31"/>
      <c r="F4" s="31"/>
      <c r="G4" s="31"/>
    </row>
    <row r="5" spans="1:7" ht="15.75" customHeight="1" thickBot="1" x14ac:dyDescent="0.3">
      <c r="A5" s="192" t="s">
        <v>127</v>
      </c>
      <c r="B5" s="193"/>
      <c r="C5" s="193"/>
      <c r="D5" s="193"/>
      <c r="E5" s="193"/>
      <c r="F5" s="193"/>
      <c r="G5" s="194"/>
    </row>
    <row r="6" spans="1:7" ht="15.75" customHeight="1" x14ac:dyDescent="0.25">
      <c r="A6" s="120" t="s">
        <v>0</v>
      </c>
      <c r="B6" s="173" t="s">
        <v>1</v>
      </c>
      <c r="C6" s="197" t="s">
        <v>16</v>
      </c>
      <c r="D6" s="195" t="s">
        <v>129</v>
      </c>
      <c r="E6" s="195" t="s">
        <v>130</v>
      </c>
      <c r="F6" s="195" t="s">
        <v>131</v>
      </c>
      <c r="G6" s="170" t="s">
        <v>132</v>
      </c>
    </row>
    <row r="7" spans="1:7" ht="15.75" thickBot="1" x14ac:dyDescent="0.3">
      <c r="A7" s="121" t="s">
        <v>17</v>
      </c>
      <c r="B7" s="180"/>
      <c r="C7" s="198"/>
      <c r="D7" s="196"/>
      <c r="E7" s="196"/>
      <c r="F7" s="196"/>
      <c r="G7" s="171"/>
    </row>
    <row r="8" spans="1:7" s="104" customFormat="1" ht="15.75" customHeight="1" x14ac:dyDescent="0.2">
      <c r="A8" s="123" t="s">
        <v>9</v>
      </c>
      <c r="B8" s="124">
        <v>19491</v>
      </c>
      <c r="C8" s="46"/>
      <c r="D8" s="100">
        <f>C8*12</f>
        <v>0</v>
      </c>
      <c r="E8" s="100">
        <f>(D8*E$48)+D8</f>
        <v>0</v>
      </c>
      <c r="F8" s="100">
        <f>(E8*F$48)+E8</f>
        <v>0</v>
      </c>
      <c r="G8" s="100">
        <f>SUM(D8:F8)</f>
        <v>0</v>
      </c>
    </row>
    <row r="9" spans="1:7" s="104" customFormat="1" ht="15.75" customHeight="1" x14ac:dyDescent="0.2">
      <c r="A9" s="125" t="s">
        <v>10</v>
      </c>
      <c r="B9" s="103">
        <v>705</v>
      </c>
      <c r="C9" s="47"/>
      <c r="D9" s="100">
        <f t="shared" ref="D9:D14" si="0">C9*12</f>
        <v>0</v>
      </c>
      <c r="E9" s="100">
        <f t="shared" ref="E9:F9" si="1">(D9*E$48)+D9</f>
        <v>0</v>
      </c>
      <c r="F9" s="100">
        <f t="shared" si="1"/>
        <v>0</v>
      </c>
      <c r="G9" s="100">
        <f t="shared" ref="G9:G14" si="2">SUM(D9:F9)</f>
        <v>0</v>
      </c>
    </row>
    <row r="10" spans="1:7" s="104" customFormat="1" ht="12.75" x14ac:dyDescent="0.2">
      <c r="A10" s="125" t="s">
        <v>11</v>
      </c>
      <c r="B10" s="103">
        <v>3367</v>
      </c>
      <c r="C10" s="47"/>
      <c r="D10" s="100">
        <f t="shared" si="0"/>
        <v>0</v>
      </c>
      <c r="E10" s="100">
        <f t="shared" ref="E10:F10" si="3">(D10*E$48)+D10</f>
        <v>0</v>
      </c>
      <c r="F10" s="100">
        <f t="shared" si="3"/>
        <v>0</v>
      </c>
      <c r="G10" s="100">
        <f t="shared" si="2"/>
        <v>0</v>
      </c>
    </row>
    <row r="11" spans="1:7" s="104" customFormat="1" ht="12.75" x14ac:dyDescent="0.2">
      <c r="A11" s="125" t="s">
        <v>12</v>
      </c>
      <c r="B11" s="103">
        <v>4977</v>
      </c>
      <c r="C11" s="47"/>
      <c r="D11" s="100">
        <f t="shared" si="0"/>
        <v>0</v>
      </c>
      <c r="E11" s="100">
        <f t="shared" ref="E11:F11" si="4">(D11*E$48)+D11</f>
        <v>0</v>
      </c>
      <c r="F11" s="100">
        <f t="shared" si="4"/>
        <v>0</v>
      </c>
      <c r="G11" s="100">
        <f t="shared" si="2"/>
        <v>0</v>
      </c>
    </row>
    <row r="12" spans="1:7" s="104" customFormat="1" ht="12.75" x14ac:dyDescent="0.2">
      <c r="A12" s="125" t="s">
        <v>13</v>
      </c>
      <c r="B12" s="103">
        <v>4672</v>
      </c>
      <c r="C12" s="47"/>
      <c r="D12" s="100">
        <f t="shared" si="0"/>
        <v>0</v>
      </c>
      <c r="E12" s="100">
        <f t="shared" ref="E12:F12" si="5">(D12*E$48)+D12</f>
        <v>0</v>
      </c>
      <c r="F12" s="100">
        <f t="shared" si="5"/>
        <v>0</v>
      </c>
      <c r="G12" s="100">
        <f t="shared" si="2"/>
        <v>0</v>
      </c>
    </row>
    <row r="13" spans="1:7" s="104" customFormat="1" ht="12.75" x14ac:dyDescent="0.2">
      <c r="A13" s="125" t="s">
        <v>176</v>
      </c>
      <c r="B13" s="103">
        <v>9213</v>
      </c>
      <c r="C13" s="47"/>
      <c r="D13" s="100">
        <f t="shared" si="0"/>
        <v>0</v>
      </c>
      <c r="E13" s="100">
        <f t="shared" ref="E13:F14" si="6">(D13*E$48)+D13</f>
        <v>0</v>
      </c>
      <c r="F13" s="100">
        <f t="shared" si="6"/>
        <v>0</v>
      </c>
      <c r="G13" s="100">
        <f t="shared" si="2"/>
        <v>0</v>
      </c>
    </row>
    <row r="14" spans="1:7" s="104" customFormat="1" ht="13.5" thickBot="1" x14ac:dyDescent="0.25">
      <c r="A14" s="126" t="s">
        <v>14</v>
      </c>
      <c r="B14" s="127">
        <v>4094</v>
      </c>
      <c r="C14" s="48"/>
      <c r="D14" s="100">
        <f t="shared" si="0"/>
        <v>0</v>
      </c>
      <c r="E14" s="100">
        <f t="shared" si="6"/>
        <v>0</v>
      </c>
      <c r="F14" s="100">
        <f t="shared" si="6"/>
        <v>0</v>
      </c>
      <c r="G14" s="100">
        <f t="shared" si="2"/>
        <v>0</v>
      </c>
    </row>
    <row r="15" spans="1:7" ht="15.75" thickBot="1" x14ac:dyDescent="0.3">
      <c r="A15" s="40" t="s">
        <v>2</v>
      </c>
      <c r="B15" s="41">
        <f t="shared" ref="B15:G15" si="7">SUM(B8:B14)</f>
        <v>46519</v>
      </c>
      <c r="C15" s="49">
        <f t="shared" si="7"/>
        <v>0</v>
      </c>
      <c r="D15" s="49">
        <f t="shared" si="7"/>
        <v>0</v>
      </c>
      <c r="E15" s="49">
        <f t="shared" si="7"/>
        <v>0</v>
      </c>
      <c r="F15" s="49">
        <f t="shared" si="7"/>
        <v>0</v>
      </c>
      <c r="G15" s="49">
        <f t="shared" si="7"/>
        <v>0</v>
      </c>
    </row>
    <row r="16" spans="1:7" ht="15.75" thickBot="1" x14ac:dyDescent="0.3">
      <c r="A16" s="32"/>
      <c r="B16" s="29"/>
      <c r="C16" s="29"/>
      <c r="D16" s="29"/>
    </row>
    <row r="17" spans="1:7" ht="15" customHeight="1" thickBot="1" x14ac:dyDescent="0.3">
      <c r="A17" s="192" t="s">
        <v>127</v>
      </c>
      <c r="B17" s="193"/>
      <c r="C17" s="193"/>
      <c r="D17" s="193"/>
      <c r="E17" s="193"/>
      <c r="F17" s="193"/>
      <c r="G17" s="194"/>
    </row>
    <row r="18" spans="1:7" x14ac:dyDescent="0.25">
      <c r="A18" s="122" t="s">
        <v>0</v>
      </c>
      <c r="B18" s="199" t="s">
        <v>1</v>
      </c>
      <c r="C18" s="200" t="s">
        <v>16</v>
      </c>
      <c r="D18" s="195" t="s">
        <v>129</v>
      </c>
      <c r="E18" s="195" t="s">
        <v>130</v>
      </c>
      <c r="F18" s="195" t="s">
        <v>131</v>
      </c>
      <c r="G18" s="170" t="s">
        <v>132</v>
      </c>
    </row>
    <row r="19" spans="1:7" ht="15.75" thickBot="1" x14ac:dyDescent="0.3">
      <c r="A19" s="121" t="s">
        <v>18</v>
      </c>
      <c r="B19" s="180"/>
      <c r="C19" s="182"/>
      <c r="D19" s="196"/>
      <c r="E19" s="196"/>
      <c r="F19" s="196"/>
      <c r="G19" s="171"/>
    </row>
    <row r="20" spans="1:7" s="104" customFormat="1" ht="12.75" x14ac:dyDescent="0.2">
      <c r="A20" s="123" t="s">
        <v>19</v>
      </c>
      <c r="B20" s="133">
        <v>7397</v>
      </c>
      <c r="C20" s="46"/>
      <c r="D20" s="100">
        <f>C20*12</f>
        <v>0</v>
      </c>
      <c r="E20" s="100">
        <f t="shared" ref="E20:F20" si="8">(D20*E$48)+D20</f>
        <v>0</v>
      </c>
      <c r="F20" s="100">
        <f t="shared" si="8"/>
        <v>0</v>
      </c>
      <c r="G20" s="100">
        <f>SUM(D20:F20)</f>
        <v>0</v>
      </c>
    </row>
    <row r="21" spans="1:7" s="104" customFormat="1" ht="12.75" x14ac:dyDescent="0.2">
      <c r="A21" s="125" t="s">
        <v>20</v>
      </c>
      <c r="B21" s="134">
        <v>11255</v>
      </c>
      <c r="C21" s="47"/>
      <c r="D21" s="100">
        <f t="shared" ref="D21:D25" si="9">C21*12</f>
        <v>0</v>
      </c>
      <c r="E21" s="100">
        <f t="shared" ref="E21:F21" si="10">(D21*E$48)+D21</f>
        <v>0</v>
      </c>
      <c r="F21" s="100">
        <f t="shared" si="10"/>
        <v>0</v>
      </c>
      <c r="G21" s="100">
        <f t="shared" ref="G21:G25" si="11">SUM(D21:F21)</f>
        <v>0</v>
      </c>
    </row>
    <row r="22" spans="1:7" s="104" customFormat="1" ht="12.75" x14ac:dyDescent="0.2">
      <c r="A22" s="125" t="s">
        <v>22</v>
      </c>
      <c r="B22" s="134">
        <v>10937</v>
      </c>
      <c r="C22" s="47"/>
      <c r="D22" s="100">
        <f t="shared" si="9"/>
        <v>0</v>
      </c>
      <c r="E22" s="100">
        <f t="shared" ref="E22:F22" si="12">(D22*E$48)+D22</f>
        <v>0</v>
      </c>
      <c r="F22" s="100">
        <f t="shared" si="12"/>
        <v>0</v>
      </c>
      <c r="G22" s="100">
        <f t="shared" si="11"/>
        <v>0</v>
      </c>
    </row>
    <row r="23" spans="1:7" s="104" customFormat="1" ht="12.75" x14ac:dyDescent="0.2">
      <c r="A23" s="125" t="s">
        <v>21</v>
      </c>
      <c r="B23" s="134">
        <v>1560</v>
      </c>
      <c r="C23" s="47"/>
      <c r="D23" s="100">
        <f t="shared" si="9"/>
        <v>0</v>
      </c>
      <c r="E23" s="100">
        <f t="shared" ref="E23:F23" si="13">(D23*E$48)+D23</f>
        <v>0</v>
      </c>
      <c r="F23" s="100">
        <f t="shared" si="13"/>
        <v>0</v>
      </c>
      <c r="G23" s="100">
        <f t="shared" si="11"/>
        <v>0</v>
      </c>
    </row>
    <row r="24" spans="1:7" s="104" customFormat="1" ht="12.75" x14ac:dyDescent="0.2">
      <c r="A24" s="125" t="s">
        <v>23</v>
      </c>
      <c r="B24" s="134">
        <v>7000</v>
      </c>
      <c r="C24" s="47"/>
      <c r="D24" s="100">
        <f t="shared" si="9"/>
        <v>0</v>
      </c>
      <c r="E24" s="100">
        <f t="shared" ref="E24:F24" si="14">(D24*E$48)+D24</f>
        <v>0</v>
      </c>
      <c r="F24" s="100">
        <f t="shared" si="14"/>
        <v>0</v>
      </c>
      <c r="G24" s="100">
        <f t="shared" si="11"/>
        <v>0</v>
      </c>
    </row>
    <row r="25" spans="1:7" s="104" customFormat="1" ht="13.5" thickBot="1" x14ac:dyDescent="0.25">
      <c r="A25" s="126" t="s">
        <v>24</v>
      </c>
      <c r="B25" s="135">
        <v>3500</v>
      </c>
      <c r="C25" s="48"/>
      <c r="D25" s="100">
        <f t="shared" si="9"/>
        <v>0</v>
      </c>
      <c r="E25" s="100">
        <f t="shared" ref="E25:F25" si="15">(D25*E$48)+D25</f>
        <v>0</v>
      </c>
      <c r="F25" s="100">
        <f t="shared" si="15"/>
        <v>0</v>
      </c>
      <c r="G25" s="100">
        <f t="shared" si="11"/>
        <v>0</v>
      </c>
    </row>
    <row r="26" spans="1:7" ht="15.75" thickBot="1" x14ac:dyDescent="0.3">
      <c r="A26" s="40" t="s">
        <v>2</v>
      </c>
      <c r="B26" s="41">
        <f t="shared" ref="B26:G26" si="16">SUM(B20:B25)</f>
        <v>41649</v>
      </c>
      <c r="C26" s="57">
        <f t="shared" si="16"/>
        <v>0</v>
      </c>
      <c r="D26" s="58">
        <f t="shared" si="16"/>
        <v>0</v>
      </c>
      <c r="E26" s="58">
        <f t="shared" si="16"/>
        <v>0</v>
      </c>
      <c r="F26" s="58">
        <f t="shared" si="16"/>
        <v>0</v>
      </c>
      <c r="G26" s="58">
        <f t="shared" si="16"/>
        <v>0</v>
      </c>
    </row>
    <row r="27" spans="1:7" ht="15.75" thickBot="1" x14ac:dyDescent="0.3">
      <c r="A27" s="32"/>
      <c r="B27" s="29"/>
      <c r="C27" s="29"/>
      <c r="D27" s="29"/>
    </row>
    <row r="28" spans="1:7" ht="15.75" customHeight="1" thickBot="1" x14ac:dyDescent="0.3">
      <c r="A28" s="205" t="s">
        <v>128</v>
      </c>
      <c r="B28" s="206"/>
      <c r="C28" s="206"/>
      <c r="D28" s="206"/>
      <c r="E28" s="206"/>
      <c r="F28" s="206"/>
      <c r="G28" s="207"/>
    </row>
    <row r="29" spans="1:7" ht="15.75" customHeight="1" x14ac:dyDescent="0.25">
      <c r="A29" s="120" t="s">
        <v>0</v>
      </c>
      <c r="B29" s="172" t="s">
        <v>1</v>
      </c>
      <c r="C29" s="181" t="s">
        <v>16</v>
      </c>
      <c r="D29" s="195" t="s">
        <v>129</v>
      </c>
      <c r="E29" s="195" t="s">
        <v>130</v>
      </c>
      <c r="F29" s="195" t="s">
        <v>131</v>
      </c>
      <c r="G29" s="170" t="s">
        <v>132</v>
      </c>
    </row>
    <row r="30" spans="1:7" ht="16.5" customHeight="1" thickBot="1" x14ac:dyDescent="0.3">
      <c r="A30" s="121" t="s">
        <v>18</v>
      </c>
      <c r="B30" s="201"/>
      <c r="C30" s="182"/>
      <c r="D30" s="196"/>
      <c r="E30" s="196"/>
      <c r="F30" s="196"/>
      <c r="G30" s="171"/>
    </row>
    <row r="31" spans="1:7" s="104" customFormat="1" ht="12.75" x14ac:dyDescent="0.2">
      <c r="A31" s="123" t="s">
        <v>25</v>
      </c>
      <c r="B31" s="133">
        <v>1800</v>
      </c>
      <c r="C31" s="53"/>
      <c r="D31" s="100">
        <f>C31*12</f>
        <v>0</v>
      </c>
      <c r="E31" s="100">
        <f t="shared" ref="E31:F31" si="17">(D31*E$48)+D31</f>
        <v>0</v>
      </c>
      <c r="F31" s="100">
        <f t="shared" si="17"/>
        <v>0</v>
      </c>
      <c r="G31" s="100">
        <f>SUM(D31:F31)</f>
        <v>0</v>
      </c>
    </row>
    <row r="32" spans="1:7" s="104" customFormat="1" ht="12.75" x14ac:dyDescent="0.2">
      <c r="A32" s="125" t="s">
        <v>26</v>
      </c>
      <c r="B32" s="134">
        <v>5962</v>
      </c>
      <c r="C32" s="54"/>
      <c r="D32" s="100">
        <f t="shared" ref="D32:D34" si="18">C32*12</f>
        <v>0</v>
      </c>
      <c r="E32" s="100">
        <f t="shared" ref="E32:F32" si="19">(D32*E$48)+D32</f>
        <v>0</v>
      </c>
      <c r="F32" s="100">
        <f t="shared" si="19"/>
        <v>0</v>
      </c>
      <c r="G32" s="100">
        <f t="shared" ref="G32:G34" si="20">SUM(D32:F32)</f>
        <v>0</v>
      </c>
    </row>
    <row r="33" spans="1:7" s="104" customFormat="1" ht="12.75" x14ac:dyDescent="0.2">
      <c r="A33" s="125" t="s">
        <v>27</v>
      </c>
      <c r="B33" s="134">
        <v>1378</v>
      </c>
      <c r="C33" s="54"/>
      <c r="D33" s="100">
        <f t="shared" si="18"/>
        <v>0</v>
      </c>
      <c r="E33" s="100">
        <f t="shared" ref="E33:F33" si="21">(D33*E$48)+D33</f>
        <v>0</v>
      </c>
      <c r="F33" s="100">
        <f t="shared" si="21"/>
        <v>0</v>
      </c>
      <c r="G33" s="100">
        <f t="shared" si="20"/>
        <v>0</v>
      </c>
    </row>
    <row r="34" spans="1:7" s="104" customFormat="1" ht="13.5" thickBot="1" x14ac:dyDescent="0.25">
      <c r="A34" s="126" t="s">
        <v>28</v>
      </c>
      <c r="B34" s="135">
        <v>10</v>
      </c>
      <c r="C34" s="55"/>
      <c r="D34" s="100">
        <f t="shared" si="18"/>
        <v>0</v>
      </c>
      <c r="E34" s="100">
        <f t="shared" ref="E34:F34" si="22">(D34*E$48)+D34</f>
        <v>0</v>
      </c>
      <c r="F34" s="100">
        <f t="shared" si="22"/>
        <v>0</v>
      </c>
      <c r="G34" s="100">
        <f t="shared" si="20"/>
        <v>0</v>
      </c>
    </row>
    <row r="35" spans="1:7" ht="15.75" thickBot="1" x14ac:dyDescent="0.3">
      <c r="A35" s="40" t="s">
        <v>2</v>
      </c>
      <c r="B35" s="41">
        <f t="shared" ref="B35:G35" si="23">SUM(B31:B34)</f>
        <v>9150</v>
      </c>
      <c r="C35" s="56">
        <f t="shared" si="23"/>
        <v>0</v>
      </c>
      <c r="D35" s="49">
        <f t="shared" si="23"/>
        <v>0</v>
      </c>
      <c r="E35" s="49">
        <f t="shared" si="23"/>
        <v>0</v>
      </c>
      <c r="F35" s="49">
        <f t="shared" si="23"/>
        <v>0</v>
      </c>
      <c r="G35" s="49">
        <f t="shared" si="23"/>
        <v>0</v>
      </c>
    </row>
    <row r="36" spans="1:7" ht="15.75" thickBot="1" x14ac:dyDescent="0.3">
      <c r="A36" s="32"/>
      <c r="B36" s="29"/>
    </row>
    <row r="37" spans="1:7" ht="15.75" customHeight="1" thickBot="1" x14ac:dyDescent="0.3">
      <c r="A37" s="205" t="s">
        <v>128</v>
      </c>
      <c r="B37" s="206"/>
      <c r="C37" s="206"/>
      <c r="D37" s="206"/>
      <c r="E37" s="206"/>
      <c r="F37" s="206"/>
      <c r="G37" s="207"/>
    </row>
    <row r="38" spans="1:7" ht="15.75" customHeight="1" x14ac:dyDescent="0.25">
      <c r="A38" s="120" t="s">
        <v>0</v>
      </c>
      <c r="B38" s="173" t="s">
        <v>1</v>
      </c>
      <c r="C38" s="181" t="s">
        <v>16</v>
      </c>
      <c r="D38" s="170" t="s">
        <v>129</v>
      </c>
      <c r="E38" s="172" t="s">
        <v>130</v>
      </c>
      <c r="F38" s="172" t="s">
        <v>131</v>
      </c>
      <c r="G38" s="172" t="s">
        <v>132</v>
      </c>
    </row>
    <row r="39" spans="1:7" ht="15.75" thickBot="1" x14ac:dyDescent="0.3">
      <c r="A39" s="121" t="s">
        <v>18</v>
      </c>
      <c r="B39" s="180"/>
      <c r="C39" s="182"/>
      <c r="D39" s="171"/>
      <c r="E39" s="173"/>
      <c r="F39" s="173"/>
      <c r="G39" s="173"/>
    </row>
    <row r="40" spans="1:7" s="104" customFormat="1" ht="12.75" x14ac:dyDescent="0.2">
      <c r="A40" s="123" t="s">
        <v>29</v>
      </c>
      <c r="B40" s="133">
        <v>2344</v>
      </c>
      <c r="C40" s="128"/>
      <c r="D40" s="131">
        <f>C40*12</f>
        <v>0</v>
      </c>
      <c r="E40" s="100">
        <f t="shared" ref="E40:F40" si="24">(D40*E$48)+D40</f>
        <v>0</v>
      </c>
      <c r="F40" s="100">
        <f t="shared" si="24"/>
        <v>0</v>
      </c>
      <c r="G40" s="131">
        <f>SUM(D40:F40)</f>
        <v>0</v>
      </c>
    </row>
    <row r="41" spans="1:7" s="104" customFormat="1" ht="12.75" x14ac:dyDescent="0.2">
      <c r="A41" s="125" t="s">
        <v>30</v>
      </c>
      <c r="B41" s="134">
        <v>1090</v>
      </c>
      <c r="C41" s="129"/>
      <c r="D41" s="131">
        <f t="shared" ref="D41:D43" si="25">C41*12</f>
        <v>0</v>
      </c>
      <c r="E41" s="100">
        <f t="shared" ref="E41:F41" si="26">(D41*E$48)+D41</f>
        <v>0</v>
      </c>
      <c r="F41" s="100">
        <f t="shared" si="26"/>
        <v>0</v>
      </c>
      <c r="G41" s="131">
        <f t="shared" ref="G41:G43" si="27">SUM(D41:F41)</f>
        <v>0</v>
      </c>
    </row>
    <row r="42" spans="1:7" s="104" customFormat="1" ht="12.75" x14ac:dyDescent="0.2">
      <c r="A42" s="125" t="s">
        <v>31</v>
      </c>
      <c r="B42" s="134">
        <v>1200</v>
      </c>
      <c r="C42" s="129"/>
      <c r="D42" s="131">
        <f t="shared" si="25"/>
        <v>0</v>
      </c>
      <c r="E42" s="100">
        <f t="shared" ref="E42:F42" si="28">(D42*E$48)+D42</f>
        <v>0</v>
      </c>
      <c r="F42" s="100">
        <f t="shared" si="28"/>
        <v>0</v>
      </c>
      <c r="G42" s="131">
        <f t="shared" si="27"/>
        <v>0</v>
      </c>
    </row>
    <row r="43" spans="1:7" s="104" customFormat="1" ht="13.5" thickBot="1" x14ac:dyDescent="0.25">
      <c r="A43" s="126" t="s">
        <v>32</v>
      </c>
      <c r="B43" s="135">
        <v>260</v>
      </c>
      <c r="C43" s="130"/>
      <c r="D43" s="131">
        <f t="shared" si="25"/>
        <v>0</v>
      </c>
      <c r="E43" s="100">
        <f t="shared" ref="E43:F43" si="29">(D43*E$48)+D43</f>
        <v>0</v>
      </c>
      <c r="F43" s="100">
        <f t="shared" si="29"/>
        <v>0</v>
      </c>
      <c r="G43" s="131">
        <f t="shared" si="27"/>
        <v>0</v>
      </c>
    </row>
    <row r="44" spans="1:7" ht="15.75" thickBot="1" x14ac:dyDescent="0.3">
      <c r="A44" s="40" t="s">
        <v>2</v>
      </c>
      <c r="B44" s="41">
        <f t="shared" ref="B44:G44" si="30">SUM(B40:B43)</f>
        <v>4894</v>
      </c>
      <c r="C44" s="59">
        <f t="shared" si="30"/>
        <v>0</v>
      </c>
      <c r="D44" s="60">
        <f t="shared" si="30"/>
        <v>0</v>
      </c>
      <c r="E44" s="60">
        <f t="shared" si="30"/>
        <v>0</v>
      </c>
      <c r="F44" s="60">
        <f t="shared" si="30"/>
        <v>0</v>
      </c>
      <c r="G44" s="52">
        <f t="shared" si="30"/>
        <v>0</v>
      </c>
    </row>
    <row r="45" spans="1:7" ht="15.75" thickBot="1" x14ac:dyDescent="0.3">
      <c r="A45" s="202" t="s">
        <v>137</v>
      </c>
      <c r="B45" s="203"/>
      <c r="C45" s="203"/>
      <c r="D45" s="203"/>
      <c r="E45" s="203"/>
      <c r="F45" s="204"/>
      <c r="G45" s="43">
        <f>G15+G26+G35+G44</f>
        <v>0</v>
      </c>
    </row>
    <row r="47" spans="1:7" ht="15.75" x14ac:dyDescent="0.25">
      <c r="A47" s="177" t="s">
        <v>135</v>
      </c>
      <c r="B47" s="178"/>
      <c r="C47" s="178"/>
      <c r="D47" s="179"/>
      <c r="E47" s="51" t="s">
        <v>133</v>
      </c>
      <c r="F47" s="51" t="s">
        <v>134</v>
      </c>
    </row>
    <row r="48" spans="1:7" x14ac:dyDescent="0.25">
      <c r="A48" s="174" t="s">
        <v>136</v>
      </c>
      <c r="B48" s="175"/>
      <c r="C48" s="175"/>
      <c r="D48" s="176"/>
      <c r="E48" s="50"/>
      <c r="F48" s="50"/>
    </row>
    <row r="49" spans="1:7" ht="15.75" thickBot="1" x14ac:dyDescent="0.3"/>
    <row r="50" spans="1:7" ht="19.5" thickBot="1" x14ac:dyDescent="0.35">
      <c r="A50" s="167" t="s">
        <v>177</v>
      </c>
      <c r="B50" s="168"/>
      <c r="C50" s="169"/>
    </row>
    <row r="51" spans="1:7" ht="15.75" customHeight="1" x14ac:dyDescent="0.25">
      <c r="A51" s="137" t="s">
        <v>178</v>
      </c>
      <c r="B51" s="138" t="s">
        <v>179</v>
      </c>
      <c r="C51" s="138" t="s">
        <v>180</v>
      </c>
    </row>
    <row r="52" spans="1:7" s="104" customFormat="1" x14ac:dyDescent="0.25">
      <c r="A52" s="102" t="s">
        <v>181</v>
      </c>
      <c r="B52" s="134">
        <v>1</v>
      </c>
      <c r="C52" s="132"/>
      <c r="D52"/>
      <c r="E52"/>
      <c r="F52"/>
      <c r="G52"/>
    </row>
    <row r="53" spans="1:7" x14ac:dyDescent="0.25">
      <c r="A53" s="136" t="s">
        <v>185</v>
      </c>
      <c r="B53" s="136">
        <v>1</v>
      </c>
      <c r="C53" s="132"/>
    </row>
  </sheetData>
  <mergeCells count="35">
    <mergeCell ref="B18:B19"/>
    <mergeCell ref="C18:C19"/>
    <mergeCell ref="B29:B30"/>
    <mergeCell ref="C29:C30"/>
    <mergeCell ref="A45:F45"/>
    <mergeCell ref="A28:G28"/>
    <mergeCell ref="A37:G37"/>
    <mergeCell ref="D18:D19"/>
    <mergeCell ref="E18:E19"/>
    <mergeCell ref="F18:F19"/>
    <mergeCell ref="G18:G19"/>
    <mergeCell ref="D29:D30"/>
    <mergeCell ref="E29:E30"/>
    <mergeCell ref="F29:F30"/>
    <mergeCell ref="G29:G30"/>
    <mergeCell ref="B1:G1"/>
    <mergeCell ref="B2:G2"/>
    <mergeCell ref="B3:G3"/>
    <mergeCell ref="A5:G5"/>
    <mergeCell ref="A17:G17"/>
    <mergeCell ref="D6:D7"/>
    <mergeCell ref="E6:E7"/>
    <mergeCell ref="F6:F7"/>
    <mergeCell ref="G6:G7"/>
    <mergeCell ref="B6:B7"/>
    <mergeCell ref="C6:C7"/>
    <mergeCell ref="A50:C50"/>
    <mergeCell ref="D38:D39"/>
    <mergeCell ref="E38:E39"/>
    <mergeCell ref="F38:F39"/>
    <mergeCell ref="G38:G39"/>
    <mergeCell ref="A48:D48"/>
    <mergeCell ref="A47:D47"/>
    <mergeCell ref="B38:B39"/>
    <mergeCell ref="C38:C39"/>
  </mergeCells>
  <phoneticPr fontId="3" type="noConversion"/>
  <pageMargins left="0.25" right="0.25" top="0.75" bottom="0.75" header="0.3" footer="0.3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8"/>
  <sheetViews>
    <sheetView tabSelected="1" topLeftCell="A13" workbookViewId="0">
      <selection activeCell="B53" sqref="B53"/>
    </sheetView>
  </sheetViews>
  <sheetFormatPr defaultRowHeight="15" x14ac:dyDescent="0.25"/>
  <cols>
    <col min="1" max="1" width="45.85546875" customWidth="1"/>
    <col min="2" max="2" width="10.42578125" customWidth="1"/>
    <col min="3" max="3" width="20.42578125" customWidth="1"/>
    <col min="4" max="7" width="20.7109375" customWidth="1"/>
    <col min="8" max="8" width="19" customWidth="1"/>
  </cols>
  <sheetData>
    <row r="1" spans="1:7" ht="15.75" x14ac:dyDescent="0.25">
      <c r="A1" s="30" t="s">
        <v>125</v>
      </c>
      <c r="B1" s="183" t="s">
        <v>6</v>
      </c>
      <c r="C1" s="184"/>
      <c r="D1" s="184"/>
      <c r="E1" s="184"/>
      <c r="F1" s="184"/>
      <c r="G1" s="185"/>
    </row>
    <row r="2" spans="1:7" ht="15.75" customHeight="1" thickBot="1" x14ac:dyDescent="0.3">
      <c r="A2" s="33" t="s">
        <v>126</v>
      </c>
      <c r="B2" s="186" t="s">
        <v>7</v>
      </c>
      <c r="C2" s="187"/>
      <c r="D2" s="187"/>
      <c r="E2" s="187"/>
      <c r="F2" s="187"/>
      <c r="G2" s="188"/>
    </row>
    <row r="3" spans="1:7" ht="16.5" thickBot="1" x14ac:dyDescent="0.3">
      <c r="A3" s="44" t="s">
        <v>8</v>
      </c>
      <c r="B3" s="189"/>
      <c r="C3" s="190"/>
      <c r="D3" s="190"/>
      <c r="E3" s="190"/>
      <c r="F3" s="190"/>
      <c r="G3" s="191"/>
    </row>
    <row r="4" spans="1:7" ht="16.5" thickBot="1" x14ac:dyDescent="0.3">
      <c r="A4" s="42"/>
      <c r="B4" s="42"/>
      <c r="C4" s="42"/>
      <c r="D4" s="42"/>
      <c r="E4" s="42"/>
      <c r="F4" s="42"/>
      <c r="G4" s="42"/>
    </row>
    <row r="5" spans="1:7" ht="15.75" customHeight="1" thickBot="1" x14ac:dyDescent="0.3">
      <c r="A5" s="205" t="s">
        <v>127</v>
      </c>
      <c r="B5" s="206"/>
      <c r="C5" s="206"/>
      <c r="D5" s="206"/>
      <c r="E5" s="206"/>
      <c r="F5" s="206"/>
      <c r="G5" s="207"/>
    </row>
    <row r="6" spans="1:7" ht="15.75" customHeight="1" thickBot="1" x14ac:dyDescent="0.3">
      <c r="A6" s="1" t="s">
        <v>0</v>
      </c>
      <c r="B6" s="195" t="s">
        <v>1</v>
      </c>
      <c r="C6" s="195" t="s">
        <v>15</v>
      </c>
      <c r="D6" s="195" t="s">
        <v>129</v>
      </c>
      <c r="E6" s="195" t="s">
        <v>130</v>
      </c>
      <c r="F6" s="195" t="s">
        <v>131</v>
      </c>
      <c r="G6" s="195" t="s">
        <v>132</v>
      </c>
    </row>
    <row r="7" spans="1:7" ht="15.75" thickBot="1" x14ac:dyDescent="0.3">
      <c r="A7" s="85" t="s">
        <v>33</v>
      </c>
      <c r="B7" s="208"/>
      <c r="C7" s="208"/>
      <c r="D7" s="208"/>
      <c r="E7" s="208"/>
      <c r="F7" s="208"/>
      <c r="G7" s="208"/>
    </row>
    <row r="8" spans="1:7" s="101" customFormat="1" ht="12.75" x14ac:dyDescent="0.2">
      <c r="A8" s="116" t="s">
        <v>97</v>
      </c>
      <c r="B8" s="117">
        <v>27697</v>
      </c>
      <c r="C8" s="118"/>
      <c r="D8" s="119">
        <f>C8*12</f>
        <v>0</v>
      </c>
      <c r="E8" s="119">
        <f t="shared" ref="E8:F10" si="0">(D8*E$63)+D8</f>
        <v>0</v>
      </c>
      <c r="F8" s="119">
        <f t="shared" si="0"/>
        <v>0</v>
      </c>
      <c r="G8" s="119">
        <f>SUM(D8:F8)</f>
        <v>0</v>
      </c>
    </row>
    <row r="9" spans="1:7" s="101" customFormat="1" ht="12.75" x14ac:dyDescent="0.2">
      <c r="A9" s="73" t="s">
        <v>98</v>
      </c>
      <c r="B9" s="99">
        <v>3351</v>
      </c>
      <c r="C9" s="74"/>
      <c r="D9" s="100">
        <f>C9*12</f>
        <v>0</v>
      </c>
      <c r="E9" s="100">
        <f t="shared" si="0"/>
        <v>0</v>
      </c>
      <c r="F9" s="100">
        <f t="shared" si="0"/>
        <v>0</v>
      </c>
      <c r="G9" s="100">
        <f>SUM(D9:F9)</f>
        <v>0</v>
      </c>
    </row>
    <row r="10" spans="1:7" s="101" customFormat="1" ht="12.75" x14ac:dyDescent="0.2">
      <c r="A10" s="73" t="s">
        <v>99</v>
      </c>
      <c r="B10" s="99">
        <v>3284</v>
      </c>
      <c r="C10" s="74"/>
      <c r="D10" s="100">
        <f>C10*12</f>
        <v>0</v>
      </c>
      <c r="E10" s="100">
        <f t="shared" si="0"/>
        <v>0</v>
      </c>
      <c r="F10" s="100">
        <f t="shared" si="0"/>
        <v>0</v>
      </c>
      <c r="G10" s="100">
        <f>SUM(D10:F10)</f>
        <v>0</v>
      </c>
    </row>
    <row r="11" spans="1:7" x14ac:dyDescent="0.25">
      <c r="A11" s="39" t="s">
        <v>2</v>
      </c>
      <c r="B11" s="38">
        <f t="shared" ref="B11:G11" si="1">SUM(B8:B10)</f>
        <v>34332</v>
      </c>
      <c r="C11" s="76">
        <f t="shared" si="1"/>
        <v>0</v>
      </c>
      <c r="D11" s="61">
        <f t="shared" si="1"/>
        <v>0</v>
      </c>
      <c r="E11" s="61">
        <f t="shared" si="1"/>
        <v>0</v>
      </c>
      <c r="F11" s="61">
        <f t="shared" si="1"/>
        <v>0</v>
      </c>
      <c r="G11" s="61">
        <f t="shared" si="1"/>
        <v>0</v>
      </c>
    </row>
    <row r="12" spans="1:7" ht="15.75" customHeight="1" thickBot="1" x14ac:dyDescent="0.3"/>
    <row r="13" spans="1:7" ht="15.75" customHeight="1" thickBot="1" x14ac:dyDescent="0.3">
      <c r="A13" s="205" t="s">
        <v>128</v>
      </c>
      <c r="B13" s="206"/>
      <c r="C13" s="206"/>
      <c r="D13" s="206"/>
      <c r="E13" s="206"/>
      <c r="F13" s="206"/>
      <c r="G13" s="207"/>
    </row>
    <row r="14" spans="1:7" ht="15.75" thickBot="1" x14ac:dyDescent="0.3">
      <c r="A14" s="1" t="s">
        <v>0</v>
      </c>
      <c r="B14" s="195" t="s">
        <v>1</v>
      </c>
      <c r="C14" s="195" t="s">
        <v>15</v>
      </c>
      <c r="D14" s="195" t="s">
        <v>129</v>
      </c>
      <c r="E14" s="195" t="s">
        <v>130</v>
      </c>
      <c r="F14" s="195" t="s">
        <v>131</v>
      </c>
      <c r="G14" s="195" t="s">
        <v>132</v>
      </c>
    </row>
    <row r="15" spans="1:7" ht="15.75" thickBot="1" x14ac:dyDescent="0.3">
      <c r="A15" s="85" t="s">
        <v>33</v>
      </c>
      <c r="B15" s="208"/>
      <c r="C15" s="208"/>
      <c r="D15" s="208"/>
      <c r="E15" s="208"/>
      <c r="F15" s="208"/>
      <c r="G15" s="208"/>
    </row>
    <row r="16" spans="1:7" s="101" customFormat="1" ht="12.75" x14ac:dyDescent="0.2">
      <c r="A16" s="116" t="s">
        <v>120</v>
      </c>
      <c r="B16" s="117">
        <v>4760</v>
      </c>
      <c r="C16" s="118"/>
      <c r="D16" s="119">
        <f t="shared" ref="D16:D23" si="2">C16*12</f>
        <v>0</v>
      </c>
      <c r="E16" s="119">
        <f t="shared" ref="E16:F16" si="3">(D16*E$63)+D16</f>
        <v>0</v>
      </c>
      <c r="F16" s="119">
        <f t="shared" si="3"/>
        <v>0</v>
      </c>
      <c r="G16" s="119">
        <f t="shared" ref="G16:G23" si="4">SUM(D16:F16)</f>
        <v>0</v>
      </c>
    </row>
    <row r="17" spans="1:7" s="101" customFormat="1" ht="12.75" x14ac:dyDescent="0.2">
      <c r="A17" s="73" t="s">
        <v>121</v>
      </c>
      <c r="B17" s="99">
        <v>2904</v>
      </c>
      <c r="C17" s="74"/>
      <c r="D17" s="100">
        <f t="shared" si="2"/>
        <v>0</v>
      </c>
      <c r="E17" s="100">
        <f t="shared" ref="E17:F17" si="5">(D17*E$63)+D17</f>
        <v>0</v>
      </c>
      <c r="F17" s="100">
        <f t="shared" si="5"/>
        <v>0</v>
      </c>
      <c r="G17" s="100">
        <f t="shared" si="4"/>
        <v>0</v>
      </c>
    </row>
    <row r="18" spans="1:7" s="101" customFormat="1" ht="12.75" x14ac:dyDescent="0.2">
      <c r="A18" s="73" t="s">
        <v>122</v>
      </c>
      <c r="B18" s="99">
        <v>1200</v>
      </c>
      <c r="C18" s="74"/>
      <c r="D18" s="100">
        <f t="shared" si="2"/>
        <v>0</v>
      </c>
      <c r="E18" s="100">
        <f t="shared" ref="E18:F18" si="6">(D18*E$63)+D18</f>
        <v>0</v>
      </c>
      <c r="F18" s="100">
        <f t="shared" si="6"/>
        <v>0</v>
      </c>
      <c r="G18" s="100">
        <f t="shared" si="4"/>
        <v>0</v>
      </c>
    </row>
    <row r="19" spans="1:7" s="101" customFormat="1" ht="12.75" x14ac:dyDescent="0.2">
      <c r="A19" s="73" t="s">
        <v>123</v>
      </c>
      <c r="B19" s="99">
        <v>3063</v>
      </c>
      <c r="C19" s="74"/>
      <c r="D19" s="100">
        <f t="shared" si="2"/>
        <v>0</v>
      </c>
      <c r="E19" s="100">
        <f t="shared" ref="E19:F19" si="7">(D19*E$63)+D19</f>
        <v>0</v>
      </c>
      <c r="F19" s="100">
        <f t="shared" si="7"/>
        <v>0</v>
      </c>
      <c r="G19" s="100">
        <f t="shared" si="4"/>
        <v>0</v>
      </c>
    </row>
    <row r="20" spans="1:7" s="101" customFormat="1" ht="12.75" x14ac:dyDescent="0.2">
      <c r="A20" s="73" t="s">
        <v>124</v>
      </c>
      <c r="B20" s="99">
        <v>814</v>
      </c>
      <c r="C20" s="74"/>
      <c r="D20" s="100">
        <f t="shared" si="2"/>
        <v>0</v>
      </c>
      <c r="E20" s="100">
        <f t="shared" ref="E20:F20" si="8">(D20*E$63)+D20</f>
        <v>0</v>
      </c>
      <c r="F20" s="100">
        <f t="shared" si="8"/>
        <v>0</v>
      </c>
      <c r="G20" s="100">
        <f t="shared" si="4"/>
        <v>0</v>
      </c>
    </row>
    <row r="21" spans="1:7" s="101" customFormat="1" ht="12.75" x14ac:dyDescent="0.2">
      <c r="A21" s="73" t="s">
        <v>100</v>
      </c>
      <c r="B21" s="99">
        <v>3130</v>
      </c>
      <c r="C21" s="74"/>
      <c r="D21" s="100">
        <f t="shared" si="2"/>
        <v>0</v>
      </c>
      <c r="E21" s="100">
        <f t="shared" ref="E21:F21" si="9">(D21*E$63)+D21</f>
        <v>0</v>
      </c>
      <c r="F21" s="100">
        <f t="shared" si="9"/>
        <v>0</v>
      </c>
      <c r="G21" s="100">
        <f t="shared" si="4"/>
        <v>0</v>
      </c>
    </row>
    <row r="22" spans="1:7" s="101" customFormat="1" ht="12.75" x14ac:dyDescent="0.2">
      <c r="A22" s="73" t="s">
        <v>101</v>
      </c>
      <c r="B22" s="99">
        <v>1922</v>
      </c>
      <c r="C22" s="74"/>
      <c r="D22" s="100">
        <f t="shared" si="2"/>
        <v>0</v>
      </c>
      <c r="E22" s="100">
        <f t="shared" ref="E22:F22" si="10">(D22*E$63)+D22</f>
        <v>0</v>
      </c>
      <c r="F22" s="100">
        <f t="shared" si="10"/>
        <v>0</v>
      </c>
      <c r="G22" s="100">
        <f t="shared" si="4"/>
        <v>0</v>
      </c>
    </row>
    <row r="23" spans="1:7" s="101" customFormat="1" ht="12.75" x14ac:dyDescent="0.2">
      <c r="A23" s="73" t="s">
        <v>156</v>
      </c>
      <c r="B23" s="99">
        <v>250</v>
      </c>
      <c r="C23" s="74"/>
      <c r="D23" s="100">
        <f t="shared" si="2"/>
        <v>0</v>
      </c>
      <c r="E23" s="100">
        <f t="shared" ref="E23:F23" si="11">(D23*E$63)+D23</f>
        <v>0</v>
      </c>
      <c r="F23" s="100">
        <f t="shared" si="11"/>
        <v>0</v>
      </c>
      <c r="G23" s="100">
        <f t="shared" si="4"/>
        <v>0</v>
      </c>
    </row>
    <row r="24" spans="1:7" ht="15.75" thickBot="1" x14ac:dyDescent="0.3">
      <c r="A24" s="39" t="s">
        <v>2</v>
      </c>
      <c r="B24" s="38">
        <f t="shared" ref="B24:G24" si="12">SUM(B16:B23)</f>
        <v>18043</v>
      </c>
      <c r="C24" s="76">
        <f t="shared" si="12"/>
        <v>0</v>
      </c>
      <c r="D24" s="64">
        <f t="shared" si="12"/>
        <v>0</v>
      </c>
      <c r="E24" s="65">
        <f t="shared" si="12"/>
        <v>0</v>
      </c>
      <c r="F24" s="65">
        <f t="shared" si="12"/>
        <v>0</v>
      </c>
      <c r="G24" s="65">
        <f t="shared" si="12"/>
        <v>0</v>
      </c>
    </row>
    <row r="25" spans="1:7" ht="15.75" thickBot="1" x14ac:dyDescent="0.3"/>
    <row r="26" spans="1:7" ht="16.5" thickBot="1" x14ac:dyDescent="0.3">
      <c r="A26" s="212" t="s">
        <v>128</v>
      </c>
      <c r="B26" s="213"/>
      <c r="C26" s="213"/>
      <c r="D26" s="213"/>
      <c r="E26" s="213"/>
      <c r="F26" s="213"/>
      <c r="G26" s="214"/>
    </row>
    <row r="27" spans="1:7" ht="15.75" thickBot="1" x14ac:dyDescent="0.3">
      <c r="A27" s="1" t="s">
        <v>0</v>
      </c>
      <c r="B27" s="195" t="s">
        <v>1</v>
      </c>
      <c r="C27" s="195" t="s">
        <v>15</v>
      </c>
      <c r="D27" s="195" t="s">
        <v>129</v>
      </c>
      <c r="E27" s="195" t="s">
        <v>130</v>
      </c>
      <c r="F27" s="195" t="s">
        <v>131</v>
      </c>
      <c r="G27" s="195" t="s">
        <v>132</v>
      </c>
    </row>
    <row r="28" spans="1:7" ht="15.75" thickBot="1" x14ac:dyDescent="0.3">
      <c r="A28" s="85" t="s">
        <v>35</v>
      </c>
      <c r="B28" s="208"/>
      <c r="C28" s="208"/>
      <c r="D28" s="208"/>
      <c r="E28" s="208"/>
      <c r="F28" s="208"/>
      <c r="G28" s="208"/>
    </row>
    <row r="29" spans="1:7" s="101" customFormat="1" ht="12.75" x14ac:dyDescent="0.2">
      <c r="A29" s="116" t="s">
        <v>113</v>
      </c>
      <c r="B29" s="117">
        <v>9440</v>
      </c>
      <c r="C29" s="118"/>
      <c r="D29" s="119">
        <f t="shared" ref="D29:D35" si="13">C29*12</f>
        <v>0</v>
      </c>
      <c r="E29" s="119">
        <f t="shared" ref="E29:F29" si="14">(D29*E$63)+D29</f>
        <v>0</v>
      </c>
      <c r="F29" s="119">
        <f t="shared" si="14"/>
        <v>0</v>
      </c>
      <c r="G29" s="119">
        <f t="shared" ref="G29:G35" si="15">SUM(D29:F29)</f>
        <v>0</v>
      </c>
    </row>
    <row r="30" spans="1:7" s="101" customFormat="1" ht="12.75" x14ac:dyDescent="0.2">
      <c r="A30" s="73" t="s">
        <v>114</v>
      </c>
      <c r="B30" s="99">
        <v>3536</v>
      </c>
      <c r="C30" s="74"/>
      <c r="D30" s="100">
        <f t="shared" si="13"/>
        <v>0</v>
      </c>
      <c r="E30" s="100">
        <f t="shared" ref="E30:F30" si="16">(D30*E$63)+D30</f>
        <v>0</v>
      </c>
      <c r="F30" s="100">
        <f t="shared" si="16"/>
        <v>0</v>
      </c>
      <c r="G30" s="100">
        <f t="shared" si="15"/>
        <v>0</v>
      </c>
    </row>
    <row r="31" spans="1:7" s="101" customFormat="1" ht="12.75" x14ac:dyDescent="0.2">
      <c r="A31" s="73" t="s">
        <v>157</v>
      </c>
      <c r="B31" s="99">
        <v>380</v>
      </c>
      <c r="C31" s="74"/>
      <c r="D31" s="100">
        <f t="shared" si="13"/>
        <v>0</v>
      </c>
      <c r="E31" s="100">
        <f t="shared" ref="E31:F31" si="17">(D31*E$63)+D31</f>
        <v>0</v>
      </c>
      <c r="F31" s="100">
        <f t="shared" si="17"/>
        <v>0</v>
      </c>
      <c r="G31" s="100">
        <f t="shared" si="15"/>
        <v>0</v>
      </c>
    </row>
    <row r="32" spans="1:7" s="101" customFormat="1" ht="12.75" x14ac:dyDescent="0.2">
      <c r="A32" s="73" t="s">
        <v>115</v>
      </c>
      <c r="B32" s="99">
        <v>2526</v>
      </c>
      <c r="C32" s="74"/>
      <c r="D32" s="100">
        <f t="shared" si="13"/>
        <v>0</v>
      </c>
      <c r="E32" s="100">
        <f t="shared" ref="E32:F32" si="18">(D32*E$63)+D32</f>
        <v>0</v>
      </c>
      <c r="F32" s="100">
        <f t="shared" si="18"/>
        <v>0</v>
      </c>
      <c r="G32" s="100">
        <f t="shared" si="15"/>
        <v>0</v>
      </c>
    </row>
    <row r="33" spans="1:7" s="101" customFormat="1" ht="12.75" x14ac:dyDescent="0.2">
      <c r="A33" s="73" t="s">
        <v>116</v>
      </c>
      <c r="B33" s="99">
        <v>2315</v>
      </c>
      <c r="C33" s="74"/>
      <c r="D33" s="100">
        <f t="shared" si="13"/>
        <v>0</v>
      </c>
      <c r="E33" s="100">
        <f t="shared" ref="E33:F33" si="19">(D33*E$63)+D33</f>
        <v>0</v>
      </c>
      <c r="F33" s="100">
        <f t="shared" si="19"/>
        <v>0</v>
      </c>
      <c r="G33" s="100">
        <f t="shared" si="15"/>
        <v>0</v>
      </c>
    </row>
    <row r="34" spans="1:7" s="101" customFormat="1" ht="12.75" x14ac:dyDescent="0.2">
      <c r="A34" s="73" t="s">
        <v>117</v>
      </c>
      <c r="B34" s="99">
        <v>737</v>
      </c>
      <c r="C34" s="74"/>
      <c r="D34" s="100">
        <f t="shared" si="13"/>
        <v>0</v>
      </c>
      <c r="E34" s="100">
        <f t="shared" ref="E34:F34" si="20">(D34*E$63)+D34</f>
        <v>0</v>
      </c>
      <c r="F34" s="100">
        <f t="shared" si="20"/>
        <v>0</v>
      </c>
      <c r="G34" s="100">
        <f t="shared" si="15"/>
        <v>0</v>
      </c>
    </row>
    <row r="35" spans="1:7" s="101" customFormat="1" ht="12.75" x14ac:dyDescent="0.2">
      <c r="A35" s="73" t="s">
        <v>118</v>
      </c>
      <c r="B35" s="99">
        <v>2950</v>
      </c>
      <c r="C35" s="74"/>
      <c r="D35" s="100">
        <f t="shared" si="13"/>
        <v>0</v>
      </c>
      <c r="E35" s="100">
        <f t="shared" ref="E35:F35" si="21">(D35*E$63)+D35</f>
        <v>0</v>
      </c>
      <c r="F35" s="100">
        <f t="shared" si="21"/>
        <v>0</v>
      </c>
      <c r="G35" s="100">
        <f t="shared" si="15"/>
        <v>0</v>
      </c>
    </row>
    <row r="36" spans="1:7" x14ac:dyDescent="0.25">
      <c r="A36" s="114" t="s">
        <v>2</v>
      </c>
      <c r="B36" s="114">
        <f t="shared" ref="B36:G36" si="22">SUM(B29:B35)</f>
        <v>21884</v>
      </c>
      <c r="C36" s="115">
        <f t="shared" si="22"/>
        <v>0</v>
      </c>
      <c r="D36" s="68">
        <f t="shared" si="22"/>
        <v>0</v>
      </c>
      <c r="E36" s="61">
        <f t="shared" si="22"/>
        <v>0</v>
      </c>
      <c r="F36" s="61">
        <f t="shared" si="22"/>
        <v>0</v>
      </c>
      <c r="G36" s="61">
        <f t="shared" si="22"/>
        <v>0</v>
      </c>
    </row>
    <row r="37" spans="1:7" ht="15.75" thickBot="1" x14ac:dyDescent="0.3"/>
    <row r="38" spans="1:7" ht="16.5" thickBot="1" x14ac:dyDescent="0.3">
      <c r="A38" s="209" t="s">
        <v>128</v>
      </c>
      <c r="B38" s="210"/>
      <c r="C38" s="210"/>
      <c r="D38" s="210"/>
      <c r="E38" s="210"/>
      <c r="F38" s="210"/>
      <c r="G38" s="211"/>
    </row>
    <row r="39" spans="1:7" ht="15.75" thickBot="1" x14ac:dyDescent="0.3">
      <c r="A39" s="1" t="s">
        <v>0</v>
      </c>
      <c r="B39" s="195" t="s">
        <v>1</v>
      </c>
      <c r="C39" s="195" t="s">
        <v>15</v>
      </c>
      <c r="D39" s="195" t="s">
        <v>129</v>
      </c>
      <c r="E39" s="195" t="s">
        <v>130</v>
      </c>
      <c r="F39" s="195" t="s">
        <v>131</v>
      </c>
      <c r="G39" s="195" t="s">
        <v>132</v>
      </c>
    </row>
    <row r="40" spans="1:7" ht="15.75" thickBot="1" x14ac:dyDescent="0.3">
      <c r="A40" s="85" t="s">
        <v>175</v>
      </c>
      <c r="B40" s="208"/>
      <c r="C40" s="208"/>
      <c r="D40" s="208"/>
      <c r="E40" s="208"/>
      <c r="F40" s="208"/>
      <c r="G40" s="208"/>
    </row>
    <row r="41" spans="1:7" s="101" customFormat="1" ht="12.75" x14ac:dyDescent="0.2">
      <c r="A41" s="73" t="s">
        <v>158</v>
      </c>
      <c r="B41" s="99">
        <v>100</v>
      </c>
      <c r="C41" s="74"/>
      <c r="D41" s="100">
        <f t="shared" ref="D41:D57" si="23">C41*12</f>
        <v>0</v>
      </c>
      <c r="E41" s="100">
        <f t="shared" ref="E41:F41" si="24">(D41*E$63)+D41</f>
        <v>0</v>
      </c>
      <c r="F41" s="100">
        <f t="shared" si="24"/>
        <v>0</v>
      </c>
      <c r="G41" s="100">
        <f>SUM(D41:F41)</f>
        <v>0</v>
      </c>
    </row>
    <row r="42" spans="1:7" s="101" customFormat="1" ht="12.75" x14ac:dyDescent="0.2">
      <c r="A42" s="73" t="s">
        <v>159</v>
      </c>
      <c r="B42" s="99">
        <v>100</v>
      </c>
      <c r="C42" s="74"/>
      <c r="D42" s="100">
        <f t="shared" si="23"/>
        <v>0</v>
      </c>
      <c r="E42" s="100">
        <f t="shared" ref="E42:F42" si="25">(D42*E$63)+D42</f>
        <v>0</v>
      </c>
      <c r="F42" s="100">
        <f t="shared" si="25"/>
        <v>0</v>
      </c>
      <c r="G42" s="100">
        <f t="shared" ref="G42:G57" si="26">SUM(D42:F42)</f>
        <v>0</v>
      </c>
    </row>
    <row r="43" spans="1:7" s="101" customFormat="1" ht="12.75" x14ac:dyDescent="0.2">
      <c r="A43" s="73" t="s">
        <v>160</v>
      </c>
      <c r="B43" s="99">
        <v>100</v>
      </c>
      <c r="C43" s="74"/>
      <c r="D43" s="100">
        <f t="shared" si="23"/>
        <v>0</v>
      </c>
      <c r="E43" s="100">
        <f t="shared" ref="E43:F43" si="27">(D43*E$63)+D43</f>
        <v>0</v>
      </c>
      <c r="F43" s="100">
        <f t="shared" si="27"/>
        <v>0</v>
      </c>
      <c r="G43" s="100">
        <f t="shared" si="26"/>
        <v>0</v>
      </c>
    </row>
    <row r="44" spans="1:7" s="101" customFormat="1" ht="12.75" x14ac:dyDescent="0.2">
      <c r="A44" s="73" t="s">
        <v>161</v>
      </c>
      <c r="B44" s="99">
        <v>150</v>
      </c>
      <c r="C44" s="74"/>
      <c r="D44" s="100">
        <f t="shared" si="23"/>
        <v>0</v>
      </c>
      <c r="E44" s="100">
        <f t="shared" ref="E44:F44" si="28">(D44*E$63)+D44</f>
        <v>0</v>
      </c>
      <c r="F44" s="100">
        <f t="shared" si="28"/>
        <v>0</v>
      </c>
      <c r="G44" s="100">
        <f t="shared" si="26"/>
        <v>0</v>
      </c>
    </row>
    <row r="45" spans="1:7" s="101" customFormat="1" ht="12.75" x14ac:dyDescent="0.2">
      <c r="A45" s="73" t="s">
        <v>162</v>
      </c>
      <c r="B45" s="99">
        <v>100</v>
      </c>
      <c r="C45" s="74"/>
      <c r="D45" s="100">
        <f t="shared" si="23"/>
        <v>0</v>
      </c>
      <c r="E45" s="100">
        <f t="shared" ref="E45:F45" si="29">(D45*E$63)+D45</f>
        <v>0</v>
      </c>
      <c r="F45" s="100">
        <f t="shared" si="29"/>
        <v>0</v>
      </c>
      <c r="G45" s="100">
        <f t="shared" si="26"/>
        <v>0</v>
      </c>
    </row>
    <row r="46" spans="1:7" s="101" customFormat="1" ht="12.75" x14ac:dyDescent="0.2">
      <c r="A46" s="73" t="s">
        <v>163</v>
      </c>
      <c r="B46" s="99">
        <v>100</v>
      </c>
      <c r="C46" s="74"/>
      <c r="D46" s="100">
        <f t="shared" si="23"/>
        <v>0</v>
      </c>
      <c r="E46" s="100">
        <f t="shared" ref="E46:F46" si="30">(D46*E$63)+D46</f>
        <v>0</v>
      </c>
      <c r="F46" s="100">
        <f t="shared" si="30"/>
        <v>0</v>
      </c>
      <c r="G46" s="100">
        <f t="shared" si="26"/>
        <v>0</v>
      </c>
    </row>
    <row r="47" spans="1:7" s="101" customFormat="1" ht="12.75" x14ac:dyDescent="0.2">
      <c r="A47" s="73" t="s">
        <v>164</v>
      </c>
      <c r="B47" s="99">
        <v>100</v>
      </c>
      <c r="C47" s="74"/>
      <c r="D47" s="100">
        <f t="shared" si="23"/>
        <v>0</v>
      </c>
      <c r="E47" s="100">
        <f t="shared" ref="E47:F47" si="31">(D47*E$63)+D47</f>
        <v>0</v>
      </c>
      <c r="F47" s="100">
        <f t="shared" si="31"/>
        <v>0</v>
      </c>
      <c r="G47" s="100">
        <f t="shared" si="26"/>
        <v>0</v>
      </c>
    </row>
    <row r="48" spans="1:7" s="101" customFormat="1" ht="12.75" x14ac:dyDescent="0.2">
      <c r="A48" s="73" t="s">
        <v>165</v>
      </c>
      <c r="B48" s="99">
        <v>100</v>
      </c>
      <c r="C48" s="74"/>
      <c r="D48" s="100">
        <f t="shared" si="23"/>
        <v>0</v>
      </c>
      <c r="E48" s="100">
        <f t="shared" ref="E48:F48" si="32">(D48*E$63)+D48</f>
        <v>0</v>
      </c>
      <c r="F48" s="100">
        <f t="shared" si="32"/>
        <v>0</v>
      </c>
      <c r="G48" s="100">
        <f t="shared" si="26"/>
        <v>0</v>
      </c>
    </row>
    <row r="49" spans="1:7" s="101" customFormat="1" ht="12.75" x14ac:dyDescent="0.2">
      <c r="A49" s="73" t="s">
        <v>166</v>
      </c>
      <c r="B49" s="99">
        <v>100</v>
      </c>
      <c r="C49" s="74"/>
      <c r="D49" s="100">
        <f t="shared" si="23"/>
        <v>0</v>
      </c>
      <c r="E49" s="100">
        <f t="shared" ref="E49:F49" si="33">(D49*E$63)+D49</f>
        <v>0</v>
      </c>
      <c r="F49" s="100">
        <f t="shared" si="33"/>
        <v>0</v>
      </c>
      <c r="G49" s="100">
        <f t="shared" si="26"/>
        <v>0</v>
      </c>
    </row>
    <row r="50" spans="1:7" s="101" customFormat="1" ht="12.75" x14ac:dyDescent="0.2">
      <c r="A50" s="73" t="s">
        <v>167</v>
      </c>
      <c r="B50" s="99">
        <v>100</v>
      </c>
      <c r="C50" s="74"/>
      <c r="D50" s="100">
        <f t="shared" si="23"/>
        <v>0</v>
      </c>
      <c r="E50" s="100">
        <f t="shared" ref="E50:F50" si="34">(D50*E$63)+D50</f>
        <v>0</v>
      </c>
      <c r="F50" s="100">
        <f t="shared" si="34"/>
        <v>0</v>
      </c>
      <c r="G50" s="100">
        <f t="shared" si="26"/>
        <v>0</v>
      </c>
    </row>
    <row r="51" spans="1:7" s="101" customFormat="1" ht="12.75" x14ac:dyDescent="0.2">
      <c r="A51" s="73" t="s">
        <v>168</v>
      </c>
      <c r="B51" s="99">
        <v>100</v>
      </c>
      <c r="C51" s="74"/>
      <c r="D51" s="100">
        <f t="shared" si="23"/>
        <v>0</v>
      </c>
      <c r="E51" s="100">
        <f t="shared" ref="E51:F51" si="35">(D51*E$63)+D51</f>
        <v>0</v>
      </c>
      <c r="F51" s="100">
        <f t="shared" si="35"/>
        <v>0</v>
      </c>
      <c r="G51" s="100">
        <f t="shared" si="26"/>
        <v>0</v>
      </c>
    </row>
    <row r="52" spans="1:7" s="101" customFormat="1" ht="12.75" x14ac:dyDescent="0.2">
      <c r="A52" s="73" t="s">
        <v>169</v>
      </c>
      <c r="B52" s="99">
        <v>100</v>
      </c>
      <c r="C52" s="74"/>
      <c r="D52" s="100">
        <f t="shared" si="23"/>
        <v>0</v>
      </c>
      <c r="E52" s="100">
        <f t="shared" ref="E52:F52" si="36">(D52*E$63)+D52</f>
        <v>0</v>
      </c>
      <c r="F52" s="100">
        <f t="shared" si="36"/>
        <v>0</v>
      </c>
      <c r="G52" s="100">
        <f t="shared" si="26"/>
        <v>0</v>
      </c>
    </row>
    <row r="53" spans="1:7" s="101" customFormat="1" ht="15" customHeight="1" x14ac:dyDescent="0.2">
      <c r="A53" s="73" t="s">
        <v>170</v>
      </c>
      <c r="B53" s="99">
        <v>100</v>
      </c>
      <c r="C53" s="74"/>
      <c r="D53" s="100">
        <f t="shared" si="23"/>
        <v>0</v>
      </c>
      <c r="E53" s="100">
        <f t="shared" ref="E53:F53" si="37">(D53*E$63)+D53</f>
        <v>0</v>
      </c>
      <c r="F53" s="100">
        <f t="shared" si="37"/>
        <v>0</v>
      </c>
      <c r="G53" s="100">
        <f t="shared" si="26"/>
        <v>0</v>
      </c>
    </row>
    <row r="54" spans="1:7" s="101" customFormat="1" ht="12.75" x14ac:dyDescent="0.2">
      <c r="A54" s="73" t="s">
        <v>171</v>
      </c>
      <c r="B54" s="99">
        <v>100</v>
      </c>
      <c r="C54" s="74"/>
      <c r="D54" s="100">
        <f t="shared" si="23"/>
        <v>0</v>
      </c>
      <c r="E54" s="100">
        <f t="shared" ref="E54:F54" si="38">(D54*E$63)+D54</f>
        <v>0</v>
      </c>
      <c r="F54" s="100">
        <f t="shared" si="38"/>
        <v>0</v>
      </c>
      <c r="G54" s="100">
        <f t="shared" si="26"/>
        <v>0</v>
      </c>
    </row>
    <row r="55" spans="1:7" s="101" customFormat="1" ht="12.75" x14ac:dyDescent="0.2">
      <c r="A55" s="73" t="s">
        <v>172</v>
      </c>
      <c r="B55" s="99">
        <v>400</v>
      </c>
      <c r="C55" s="74"/>
      <c r="D55" s="100">
        <f t="shared" si="23"/>
        <v>0</v>
      </c>
      <c r="E55" s="100">
        <f t="shared" ref="E55:F55" si="39">(D55*E$63)+D55</f>
        <v>0</v>
      </c>
      <c r="F55" s="100">
        <f t="shared" si="39"/>
        <v>0</v>
      </c>
      <c r="G55" s="100">
        <f t="shared" si="26"/>
        <v>0</v>
      </c>
    </row>
    <row r="56" spans="1:7" s="101" customFormat="1" ht="12.75" x14ac:dyDescent="0.2">
      <c r="A56" s="73" t="s">
        <v>173</v>
      </c>
      <c r="B56" s="99">
        <v>100</v>
      </c>
      <c r="C56" s="74"/>
      <c r="D56" s="100">
        <f t="shared" si="23"/>
        <v>0</v>
      </c>
      <c r="E56" s="100">
        <f t="shared" ref="E56:F56" si="40">(D56*E$63)+D56</f>
        <v>0</v>
      </c>
      <c r="F56" s="100">
        <f t="shared" si="40"/>
        <v>0</v>
      </c>
      <c r="G56" s="100">
        <f t="shared" si="26"/>
        <v>0</v>
      </c>
    </row>
    <row r="57" spans="1:7" s="101" customFormat="1" ht="12.75" x14ac:dyDescent="0.2">
      <c r="A57" s="73" t="s">
        <v>174</v>
      </c>
      <c r="B57" s="99">
        <v>400</v>
      </c>
      <c r="C57" s="74"/>
      <c r="D57" s="100">
        <f t="shared" si="23"/>
        <v>0</v>
      </c>
      <c r="E57" s="100">
        <f t="shared" ref="E57:F57" si="41">(D57*E$63)+D57</f>
        <v>0</v>
      </c>
      <c r="F57" s="100">
        <f t="shared" si="41"/>
        <v>0</v>
      </c>
      <c r="G57" s="100">
        <f t="shared" si="26"/>
        <v>0</v>
      </c>
    </row>
    <row r="58" spans="1:7" x14ac:dyDescent="0.25">
      <c r="A58" s="114" t="s">
        <v>2</v>
      </c>
      <c r="B58" s="114">
        <f t="shared" ref="B58:G58" si="42">SUM(B41:B57)</f>
        <v>2350</v>
      </c>
      <c r="C58" s="115">
        <f t="shared" si="42"/>
        <v>0</v>
      </c>
      <c r="D58" s="68">
        <f t="shared" si="42"/>
        <v>0</v>
      </c>
      <c r="E58" s="61">
        <f t="shared" si="42"/>
        <v>0</v>
      </c>
      <c r="F58" s="61">
        <f t="shared" si="42"/>
        <v>0</v>
      </c>
      <c r="G58" s="61">
        <f t="shared" si="42"/>
        <v>0</v>
      </c>
    </row>
    <row r="59" spans="1:7" ht="15.75" thickBot="1" x14ac:dyDescent="0.3"/>
    <row r="60" spans="1:7" ht="15.75" thickBot="1" x14ac:dyDescent="0.3">
      <c r="A60" s="202" t="s">
        <v>140</v>
      </c>
      <c r="B60" s="203"/>
      <c r="C60" s="203"/>
      <c r="D60" s="203"/>
      <c r="E60" s="203"/>
      <c r="F60" s="204"/>
      <c r="G60" s="113">
        <f>G11+G24+G36+G58</f>
        <v>0</v>
      </c>
    </row>
    <row r="62" spans="1:7" ht="15.75" x14ac:dyDescent="0.25">
      <c r="A62" s="177" t="s">
        <v>135</v>
      </c>
      <c r="B62" s="178"/>
      <c r="C62" s="178"/>
      <c r="D62" s="179"/>
      <c r="E62" s="51" t="s">
        <v>133</v>
      </c>
      <c r="F62" s="51" t="s">
        <v>134</v>
      </c>
    </row>
    <row r="63" spans="1:7" x14ac:dyDescent="0.25">
      <c r="A63" s="174" t="s">
        <v>136</v>
      </c>
      <c r="B63" s="175"/>
      <c r="C63" s="175"/>
      <c r="D63" s="176"/>
      <c r="E63" s="50"/>
      <c r="F63" s="50"/>
    </row>
    <row r="64" spans="1:7" ht="15.75" thickBot="1" x14ac:dyDescent="0.3"/>
    <row r="65" spans="1:7" ht="19.5" thickBot="1" x14ac:dyDescent="0.35">
      <c r="A65" s="167" t="s">
        <v>177</v>
      </c>
      <c r="B65" s="168"/>
      <c r="C65" s="169"/>
    </row>
    <row r="66" spans="1:7" ht="24.75" customHeight="1" x14ac:dyDescent="0.25">
      <c r="A66" s="83" t="s">
        <v>178</v>
      </c>
      <c r="B66" s="139" t="s">
        <v>179</v>
      </c>
      <c r="C66" s="139" t="s">
        <v>180</v>
      </c>
    </row>
    <row r="67" spans="1:7" s="104" customFormat="1" x14ac:dyDescent="0.25">
      <c r="A67" s="102" t="s">
        <v>181</v>
      </c>
      <c r="B67" s="134">
        <v>1</v>
      </c>
      <c r="C67" s="132"/>
      <c r="D67"/>
      <c r="E67"/>
      <c r="F67"/>
      <c r="G67"/>
    </row>
    <row r="68" spans="1:7" x14ac:dyDescent="0.25">
      <c r="A68" s="136" t="s">
        <v>185</v>
      </c>
      <c r="B68" s="136">
        <v>1</v>
      </c>
      <c r="C68" s="132"/>
    </row>
  </sheetData>
  <mergeCells count="35">
    <mergeCell ref="B1:G1"/>
    <mergeCell ref="B2:G2"/>
    <mergeCell ref="B6:B7"/>
    <mergeCell ref="C6:C7"/>
    <mergeCell ref="B14:B15"/>
    <mergeCell ref="C14:C15"/>
    <mergeCell ref="B3:G3"/>
    <mergeCell ref="A5:G5"/>
    <mergeCell ref="A13:G13"/>
    <mergeCell ref="A38:G38"/>
    <mergeCell ref="D6:D7"/>
    <mergeCell ref="E6:E7"/>
    <mergeCell ref="F6:F7"/>
    <mergeCell ref="G6:G7"/>
    <mergeCell ref="D14:D15"/>
    <mergeCell ref="E14:E15"/>
    <mergeCell ref="F14:F15"/>
    <mergeCell ref="G14:G15"/>
    <mergeCell ref="D27:D28"/>
    <mergeCell ref="E27:E28"/>
    <mergeCell ref="F27:F28"/>
    <mergeCell ref="G27:G28"/>
    <mergeCell ref="B27:B28"/>
    <mergeCell ref="C27:C28"/>
    <mergeCell ref="A26:G26"/>
    <mergeCell ref="G39:G40"/>
    <mergeCell ref="A65:C65"/>
    <mergeCell ref="B39:B40"/>
    <mergeCell ref="C39:C40"/>
    <mergeCell ref="D39:D40"/>
    <mergeCell ref="E39:E40"/>
    <mergeCell ref="F39:F40"/>
    <mergeCell ref="A62:D62"/>
    <mergeCell ref="A63:D63"/>
    <mergeCell ref="A60:F60"/>
  </mergeCells>
  <phoneticPr fontId="3" type="noConversion"/>
  <pageMargins left="0.7" right="0.7" top="0.75" bottom="0.75" header="0.3" footer="0.3"/>
  <pageSetup paperSize="9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workbookViewId="0">
      <selection activeCell="A33" sqref="A33"/>
    </sheetView>
  </sheetViews>
  <sheetFormatPr defaultRowHeight="15" x14ac:dyDescent="0.25"/>
  <cols>
    <col min="1" max="1" width="41.28515625" customWidth="1"/>
    <col min="2" max="2" width="11.7109375" customWidth="1"/>
    <col min="3" max="3" width="20.5703125" customWidth="1"/>
    <col min="4" max="7" width="19.140625" customWidth="1"/>
  </cols>
  <sheetData>
    <row r="1" spans="1:10" ht="15.75" x14ac:dyDescent="0.25">
      <c r="A1" s="30" t="s">
        <v>125</v>
      </c>
      <c r="B1" s="183" t="s">
        <v>6</v>
      </c>
      <c r="C1" s="184"/>
      <c r="D1" s="184"/>
      <c r="E1" s="184"/>
      <c r="F1" s="184"/>
      <c r="G1" s="185"/>
    </row>
    <row r="2" spans="1:10" ht="16.5" thickBot="1" x14ac:dyDescent="0.3">
      <c r="A2" s="33" t="s">
        <v>126</v>
      </c>
      <c r="B2" s="186" t="s">
        <v>7</v>
      </c>
      <c r="C2" s="187"/>
      <c r="D2" s="187"/>
      <c r="E2" s="187"/>
      <c r="F2" s="187"/>
      <c r="G2" s="188"/>
    </row>
    <row r="3" spans="1:10" ht="16.5" thickBot="1" x14ac:dyDescent="0.3">
      <c r="A3" s="44" t="s">
        <v>8</v>
      </c>
      <c r="B3" s="189"/>
      <c r="C3" s="190"/>
      <c r="D3" s="190"/>
      <c r="E3" s="190"/>
      <c r="F3" s="190"/>
      <c r="G3" s="191"/>
    </row>
    <row r="4" spans="1:10" ht="16.5" thickBot="1" x14ac:dyDescent="0.3">
      <c r="A4" s="42"/>
      <c r="B4" s="42"/>
      <c r="C4" s="42"/>
      <c r="D4" s="42"/>
      <c r="E4" s="42"/>
      <c r="F4" s="42"/>
      <c r="G4" s="42"/>
    </row>
    <row r="5" spans="1:10" ht="16.5" thickBot="1" x14ac:dyDescent="0.3">
      <c r="A5" s="205" t="s">
        <v>127</v>
      </c>
      <c r="B5" s="206"/>
      <c r="C5" s="206"/>
      <c r="D5" s="206"/>
      <c r="E5" s="206"/>
      <c r="F5" s="206"/>
      <c r="G5" s="207"/>
    </row>
    <row r="6" spans="1:10" ht="15.75" thickBot="1" x14ac:dyDescent="0.3">
      <c r="A6" s="1" t="s">
        <v>0</v>
      </c>
      <c r="B6" s="195" t="s">
        <v>1</v>
      </c>
      <c r="C6" s="195" t="s">
        <v>15</v>
      </c>
      <c r="D6" s="195" t="s">
        <v>129</v>
      </c>
      <c r="E6" s="195" t="s">
        <v>130</v>
      </c>
      <c r="F6" s="195" t="s">
        <v>131</v>
      </c>
      <c r="G6" s="170" t="s">
        <v>132</v>
      </c>
    </row>
    <row r="7" spans="1:10" x14ac:dyDescent="0.25">
      <c r="A7" s="84" t="s">
        <v>34</v>
      </c>
      <c r="B7" s="218"/>
      <c r="C7" s="218"/>
      <c r="D7" s="218"/>
      <c r="E7" s="218"/>
      <c r="F7" s="218"/>
      <c r="G7" s="219"/>
    </row>
    <row r="8" spans="1:10" x14ac:dyDescent="0.25">
      <c r="A8" s="102" t="s">
        <v>102</v>
      </c>
      <c r="B8" s="103">
        <v>8496</v>
      </c>
      <c r="C8" s="74"/>
      <c r="D8" s="100">
        <f>C8*12</f>
        <v>0</v>
      </c>
      <c r="E8" s="100">
        <f t="shared" ref="E8:F10" si="0">(D8*E$28)+D8</f>
        <v>0</v>
      </c>
      <c r="F8" s="100">
        <f t="shared" si="0"/>
        <v>0</v>
      </c>
      <c r="G8" s="100">
        <f>SUM(D8:F8)</f>
        <v>0</v>
      </c>
    </row>
    <row r="9" spans="1:10" x14ac:dyDescent="0.25">
      <c r="A9" s="102" t="s">
        <v>103</v>
      </c>
      <c r="B9" s="103">
        <v>15400</v>
      </c>
      <c r="C9" s="74"/>
      <c r="D9" s="100">
        <f>C9*12</f>
        <v>0</v>
      </c>
      <c r="E9" s="100">
        <f t="shared" si="0"/>
        <v>0</v>
      </c>
      <c r="F9" s="100">
        <f t="shared" si="0"/>
        <v>0</v>
      </c>
      <c r="G9" s="100">
        <f>SUM(D9:F9)</f>
        <v>0</v>
      </c>
      <c r="J9" s="29"/>
    </row>
    <row r="10" spans="1:10" x14ac:dyDescent="0.25">
      <c r="A10" s="102" t="s">
        <v>104</v>
      </c>
      <c r="B10" s="103">
        <v>21628</v>
      </c>
      <c r="C10" s="74"/>
      <c r="D10" s="100">
        <f>C10*12</f>
        <v>0</v>
      </c>
      <c r="E10" s="100">
        <f t="shared" si="0"/>
        <v>0</v>
      </c>
      <c r="F10" s="100">
        <f t="shared" si="0"/>
        <v>0</v>
      </c>
      <c r="G10" s="100">
        <f>SUM(D10:F10)</f>
        <v>0</v>
      </c>
      <c r="J10" s="29"/>
    </row>
    <row r="11" spans="1:10" x14ac:dyDescent="0.25">
      <c r="A11" s="39" t="s">
        <v>2</v>
      </c>
      <c r="B11" s="38">
        <f t="shared" ref="B11:G11" si="1">SUM(B8:B10)</f>
        <v>45524</v>
      </c>
      <c r="C11" s="76">
        <f t="shared" si="1"/>
        <v>0</v>
      </c>
      <c r="D11" s="61">
        <f t="shared" si="1"/>
        <v>0</v>
      </c>
      <c r="E11" s="61">
        <f t="shared" si="1"/>
        <v>0</v>
      </c>
      <c r="F11" s="61">
        <f t="shared" si="1"/>
        <v>0</v>
      </c>
      <c r="G11" s="61">
        <f t="shared" si="1"/>
        <v>0</v>
      </c>
      <c r="J11" s="29"/>
    </row>
    <row r="12" spans="1:10" ht="15.75" customHeight="1" thickBot="1" x14ac:dyDescent="0.3"/>
    <row r="13" spans="1:10" ht="16.5" thickBot="1" x14ac:dyDescent="0.3">
      <c r="A13" s="205" t="s">
        <v>127</v>
      </c>
      <c r="B13" s="206"/>
      <c r="C13" s="206"/>
      <c r="D13" s="206"/>
      <c r="E13" s="206"/>
      <c r="F13" s="206"/>
      <c r="G13" s="207"/>
    </row>
    <row r="14" spans="1:10" ht="15.75" thickBot="1" x14ac:dyDescent="0.3">
      <c r="A14" s="37" t="s">
        <v>0</v>
      </c>
      <c r="B14" s="218" t="s">
        <v>1</v>
      </c>
      <c r="C14" s="218" t="s">
        <v>15</v>
      </c>
      <c r="D14" s="195" t="s">
        <v>129</v>
      </c>
      <c r="E14" s="195" t="s">
        <v>130</v>
      </c>
      <c r="F14" s="195" t="s">
        <v>131</v>
      </c>
      <c r="G14" s="170" t="s">
        <v>132</v>
      </c>
    </row>
    <row r="15" spans="1:10" x14ac:dyDescent="0.25">
      <c r="A15" s="84" t="s">
        <v>34</v>
      </c>
      <c r="B15" s="218"/>
      <c r="C15" s="218"/>
      <c r="D15" s="218"/>
      <c r="E15" s="218"/>
      <c r="F15" s="218"/>
      <c r="G15" s="219"/>
    </row>
    <row r="16" spans="1:10" x14ac:dyDescent="0.25">
      <c r="A16" s="73" t="s">
        <v>105</v>
      </c>
      <c r="B16" s="99">
        <v>292</v>
      </c>
      <c r="C16" s="74"/>
      <c r="D16" s="100">
        <f t="shared" ref="D16:D23" si="2">C16*12</f>
        <v>0</v>
      </c>
      <c r="E16" s="100">
        <f t="shared" ref="E16:F23" si="3">(D16*E$28)+D16</f>
        <v>0</v>
      </c>
      <c r="F16" s="100">
        <f t="shared" si="3"/>
        <v>0</v>
      </c>
      <c r="G16" s="100">
        <f t="shared" ref="G16:G23" si="4">SUM(D16:F16)</f>
        <v>0</v>
      </c>
    </row>
    <row r="17" spans="1:7" x14ac:dyDescent="0.25">
      <c r="A17" s="73" t="s">
        <v>106</v>
      </c>
      <c r="B17" s="99">
        <v>1175</v>
      </c>
      <c r="C17" s="74"/>
      <c r="D17" s="100">
        <f t="shared" si="2"/>
        <v>0</v>
      </c>
      <c r="E17" s="100">
        <f t="shared" si="3"/>
        <v>0</v>
      </c>
      <c r="F17" s="100">
        <f t="shared" si="3"/>
        <v>0</v>
      </c>
      <c r="G17" s="100">
        <f t="shared" si="4"/>
        <v>0</v>
      </c>
    </row>
    <row r="18" spans="1:7" x14ac:dyDescent="0.25">
      <c r="A18" s="73" t="s">
        <v>107</v>
      </c>
      <c r="B18" s="99">
        <v>1522</v>
      </c>
      <c r="C18" s="74"/>
      <c r="D18" s="100">
        <f t="shared" si="2"/>
        <v>0</v>
      </c>
      <c r="E18" s="100">
        <f t="shared" si="3"/>
        <v>0</v>
      </c>
      <c r="F18" s="100">
        <f t="shared" si="3"/>
        <v>0</v>
      </c>
      <c r="G18" s="100">
        <f t="shared" si="4"/>
        <v>0</v>
      </c>
    </row>
    <row r="19" spans="1:7" x14ac:dyDescent="0.25">
      <c r="A19" s="73" t="s">
        <v>108</v>
      </c>
      <c r="B19" s="99">
        <v>5000</v>
      </c>
      <c r="C19" s="74"/>
      <c r="D19" s="100">
        <f t="shared" si="2"/>
        <v>0</v>
      </c>
      <c r="E19" s="100">
        <f t="shared" si="3"/>
        <v>0</v>
      </c>
      <c r="F19" s="100">
        <f t="shared" si="3"/>
        <v>0</v>
      </c>
      <c r="G19" s="100">
        <f t="shared" si="4"/>
        <v>0</v>
      </c>
    </row>
    <row r="20" spans="1:7" x14ac:dyDescent="0.25">
      <c r="A20" s="73" t="s">
        <v>109</v>
      </c>
      <c r="B20" s="99">
        <v>10395</v>
      </c>
      <c r="C20" s="74"/>
      <c r="D20" s="100">
        <f t="shared" si="2"/>
        <v>0</v>
      </c>
      <c r="E20" s="100">
        <f t="shared" si="3"/>
        <v>0</v>
      </c>
      <c r="F20" s="100">
        <f t="shared" si="3"/>
        <v>0</v>
      </c>
      <c r="G20" s="100">
        <f t="shared" si="4"/>
        <v>0</v>
      </c>
    </row>
    <row r="21" spans="1:7" x14ac:dyDescent="0.25">
      <c r="A21" s="73" t="s">
        <v>110</v>
      </c>
      <c r="B21" s="99">
        <v>3301</v>
      </c>
      <c r="C21" s="74"/>
      <c r="D21" s="100">
        <f t="shared" si="2"/>
        <v>0</v>
      </c>
      <c r="E21" s="100">
        <f t="shared" si="3"/>
        <v>0</v>
      </c>
      <c r="F21" s="100">
        <f t="shared" si="3"/>
        <v>0</v>
      </c>
      <c r="G21" s="100">
        <f t="shared" si="4"/>
        <v>0</v>
      </c>
    </row>
    <row r="22" spans="1:7" x14ac:dyDescent="0.25">
      <c r="A22" s="73" t="s">
        <v>111</v>
      </c>
      <c r="B22" s="99">
        <v>2423</v>
      </c>
      <c r="C22" s="74"/>
      <c r="D22" s="100">
        <f t="shared" si="2"/>
        <v>0</v>
      </c>
      <c r="E22" s="100">
        <f t="shared" si="3"/>
        <v>0</v>
      </c>
      <c r="F22" s="100">
        <f t="shared" si="3"/>
        <v>0</v>
      </c>
      <c r="G22" s="100">
        <f t="shared" si="4"/>
        <v>0</v>
      </c>
    </row>
    <row r="23" spans="1:7" x14ac:dyDescent="0.25">
      <c r="A23" s="73" t="s">
        <v>112</v>
      </c>
      <c r="B23" s="99">
        <v>42</v>
      </c>
      <c r="C23" s="74"/>
      <c r="D23" s="100">
        <f t="shared" si="2"/>
        <v>0</v>
      </c>
      <c r="E23" s="100">
        <f t="shared" si="3"/>
        <v>0</v>
      </c>
      <c r="F23" s="100">
        <f t="shared" si="3"/>
        <v>0</v>
      </c>
      <c r="G23" s="100">
        <f t="shared" si="4"/>
        <v>0</v>
      </c>
    </row>
    <row r="24" spans="1:7" ht="15.75" thickBot="1" x14ac:dyDescent="0.3">
      <c r="A24" s="140" t="s">
        <v>2</v>
      </c>
      <c r="B24" s="141">
        <f t="shared" ref="B24:G24" si="5">SUM(B16:B23)</f>
        <v>24150</v>
      </c>
      <c r="C24" s="142">
        <f t="shared" si="5"/>
        <v>0</v>
      </c>
      <c r="D24" s="61">
        <f t="shared" si="5"/>
        <v>0</v>
      </c>
      <c r="E24" s="61">
        <f t="shared" si="5"/>
        <v>0</v>
      </c>
      <c r="F24" s="61">
        <f t="shared" si="5"/>
        <v>0</v>
      </c>
      <c r="G24" s="61">
        <f t="shared" si="5"/>
        <v>0</v>
      </c>
    </row>
    <row r="25" spans="1:7" ht="15.75" thickBot="1" x14ac:dyDescent="0.3">
      <c r="A25" s="202" t="s">
        <v>139</v>
      </c>
      <c r="B25" s="203"/>
      <c r="C25" s="203"/>
      <c r="D25" s="203"/>
      <c r="E25" s="203"/>
      <c r="F25" s="204"/>
      <c r="G25" s="43">
        <f>'Cluster 2'!G36</f>
        <v>0</v>
      </c>
    </row>
    <row r="27" spans="1:7" ht="15.75" customHeight="1" x14ac:dyDescent="0.25">
      <c r="A27" s="215" t="s">
        <v>135</v>
      </c>
      <c r="B27" s="216"/>
      <c r="C27" s="216"/>
      <c r="D27" s="217"/>
      <c r="E27" s="69" t="s">
        <v>133</v>
      </c>
      <c r="F27" s="69" t="s">
        <v>134</v>
      </c>
    </row>
    <row r="28" spans="1:7" x14ac:dyDescent="0.25">
      <c r="A28" s="174" t="s">
        <v>136</v>
      </c>
      <c r="B28" s="175"/>
      <c r="C28" s="175"/>
      <c r="D28" s="176"/>
      <c r="E28" s="50"/>
      <c r="F28" s="50"/>
    </row>
    <row r="29" spans="1:7" ht="15.75" thickBot="1" x14ac:dyDescent="0.3"/>
    <row r="30" spans="1:7" ht="19.5" thickBot="1" x14ac:dyDescent="0.35">
      <c r="A30" s="167" t="s">
        <v>177</v>
      </c>
      <c r="B30" s="168"/>
      <c r="C30" s="169"/>
    </row>
    <row r="31" spans="1:7" ht="24.75" customHeight="1" x14ac:dyDescent="0.25">
      <c r="A31" s="83" t="s">
        <v>178</v>
      </c>
      <c r="B31" s="139" t="s">
        <v>179</v>
      </c>
      <c r="C31" s="139" t="s">
        <v>180</v>
      </c>
    </row>
    <row r="32" spans="1:7" s="104" customFormat="1" x14ac:dyDescent="0.25">
      <c r="A32" s="102" t="s">
        <v>181</v>
      </c>
      <c r="B32" s="134">
        <v>1</v>
      </c>
      <c r="C32" s="132"/>
      <c r="D32"/>
      <c r="E32"/>
      <c r="F32"/>
      <c r="G32"/>
    </row>
    <row r="33" spans="1:3" x14ac:dyDescent="0.25">
      <c r="A33" s="136" t="s">
        <v>185</v>
      </c>
      <c r="B33" s="136">
        <v>1</v>
      </c>
      <c r="C33" s="132"/>
    </row>
  </sheetData>
  <mergeCells count="21">
    <mergeCell ref="G6:G7"/>
    <mergeCell ref="D14:D15"/>
    <mergeCell ref="E14:E15"/>
    <mergeCell ref="F14:F15"/>
    <mergeCell ref="G14:G15"/>
    <mergeCell ref="A30:C30"/>
    <mergeCell ref="A27:D27"/>
    <mergeCell ref="A28:D28"/>
    <mergeCell ref="B1:G1"/>
    <mergeCell ref="B2:G2"/>
    <mergeCell ref="A25:F25"/>
    <mergeCell ref="B3:G3"/>
    <mergeCell ref="B14:B15"/>
    <mergeCell ref="C14:C15"/>
    <mergeCell ref="B6:B7"/>
    <mergeCell ref="C6:C7"/>
    <mergeCell ref="A5:G5"/>
    <mergeCell ref="A13:G13"/>
    <mergeCell ref="D6:D7"/>
    <mergeCell ref="E6:E7"/>
    <mergeCell ref="F6:F7"/>
  </mergeCells>
  <phoneticPr fontId="3" type="noConversion"/>
  <pageMargins left="0.7" right="0.7" top="0.75" bottom="0.75" header="0.3" footer="0.3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topLeftCell="A25" workbookViewId="0">
      <selection activeCell="A54" sqref="A54"/>
    </sheetView>
  </sheetViews>
  <sheetFormatPr defaultRowHeight="15" x14ac:dyDescent="0.25"/>
  <cols>
    <col min="1" max="1" width="51.7109375" customWidth="1"/>
    <col min="2" max="2" width="11" customWidth="1"/>
    <col min="3" max="3" width="20.5703125" customWidth="1"/>
    <col min="4" max="4" width="21.42578125" customWidth="1"/>
    <col min="5" max="5" width="20.7109375" customWidth="1"/>
    <col min="6" max="6" width="19.140625" customWidth="1"/>
    <col min="7" max="7" width="21.140625" customWidth="1"/>
  </cols>
  <sheetData>
    <row r="1" spans="1:7" ht="15.75" x14ac:dyDescent="0.25">
      <c r="A1" s="30" t="s">
        <v>125</v>
      </c>
      <c r="B1" s="183" t="s">
        <v>6</v>
      </c>
      <c r="C1" s="184"/>
      <c r="D1" s="184"/>
      <c r="E1" s="184"/>
      <c r="F1" s="184"/>
      <c r="G1" s="185"/>
    </row>
    <row r="2" spans="1:7" ht="16.5" thickBot="1" x14ac:dyDescent="0.3">
      <c r="A2" s="33" t="s">
        <v>126</v>
      </c>
      <c r="B2" s="186" t="s">
        <v>7</v>
      </c>
      <c r="C2" s="187"/>
      <c r="D2" s="187"/>
      <c r="E2" s="187"/>
      <c r="F2" s="187"/>
      <c r="G2" s="188"/>
    </row>
    <row r="3" spans="1:7" ht="16.5" thickBot="1" x14ac:dyDescent="0.3">
      <c r="A3" s="44" t="s">
        <v>8</v>
      </c>
      <c r="B3" s="189"/>
      <c r="C3" s="190"/>
      <c r="D3" s="190"/>
      <c r="E3" s="190"/>
      <c r="F3" s="190"/>
      <c r="G3" s="191"/>
    </row>
    <row r="4" spans="1:7" ht="16.5" thickBot="1" x14ac:dyDescent="0.3">
      <c r="A4" s="42"/>
      <c r="B4" s="34"/>
      <c r="C4" s="34"/>
      <c r="D4" s="34"/>
      <c r="E4" s="34"/>
      <c r="F4" s="34"/>
      <c r="G4" s="34"/>
    </row>
    <row r="5" spans="1:7" ht="15.75" customHeight="1" thickBot="1" x14ac:dyDescent="0.3">
      <c r="A5" s="205" t="s">
        <v>128</v>
      </c>
      <c r="B5" s="206"/>
      <c r="C5" s="206"/>
      <c r="D5" s="206"/>
      <c r="E5" s="206"/>
      <c r="F5" s="206"/>
      <c r="G5" s="207"/>
    </row>
    <row r="6" spans="1:7" ht="20.25" customHeight="1" thickBot="1" x14ac:dyDescent="0.3">
      <c r="A6" s="37" t="s">
        <v>0</v>
      </c>
      <c r="B6" s="218" t="s">
        <v>1</v>
      </c>
      <c r="C6" s="218" t="s">
        <v>119</v>
      </c>
      <c r="D6" s="195" t="s">
        <v>129</v>
      </c>
      <c r="E6" s="195" t="s">
        <v>130</v>
      </c>
      <c r="F6" s="195" t="s">
        <v>131</v>
      </c>
      <c r="G6" s="170" t="s">
        <v>132</v>
      </c>
    </row>
    <row r="7" spans="1:7" x14ac:dyDescent="0.25">
      <c r="A7" s="45" t="s">
        <v>36</v>
      </c>
      <c r="B7" s="218"/>
      <c r="C7" s="218"/>
      <c r="D7" s="196"/>
      <c r="E7" s="196"/>
      <c r="F7" s="196"/>
      <c r="G7" s="171"/>
    </row>
    <row r="8" spans="1:7" s="104" customFormat="1" ht="12.75" x14ac:dyDescent="0.2">
      <c r="A8" s="102" t="s">
        <v>37</v>
      </c>
      <c r="B8" s="103">
        <v>214</v>
      </c>
      <c r="C8" s="74"/>
      <c r="D8" s="100">
        <f>C8*12</f>
        <v>0</v>
      </c>
      <c r="E8" s="100">
        <f t="shared" ref="E8:F14" si="0">(D8*E$49)+D8</f>
        <v>0</v>
      </c>
      <c r="F8" s="100">
        <f t="shared" si="0"/>
        <v>0</v>
      </c>
      <c r="G8" s="100">
        <f>SUM(D8:F8)</f>
        <v>0</v>
      </c>
    </row>
    <row r="9" spans="1:7" s="104" customFormat="1" ht="12.75" x14ac:dyDescent="0.2">
      <c r="A9" s="102" t="s">
        <v>38</v>
      </c>
      <c r="B9" s="103">
        <v>2787</v>
      </c>
      <c r="C9" s="74"/>
      <c r="D9" s="100">
        <f t="shared" ref="D9:D14" si="1">C9*12</f>
        <v>0</v>
      </c>
      <c r="E9" s="100">
        <f t="shared" si="0"/>
        <v>0</v>
      </c>
      <c r="F9" s="100">
        <f t="shared" si="0"/>
        <v>0</v>
      </c>
      <c r="G9" s="100">
        <f t="shared" ref="G9:G14" si="2">SUM(D9:F9)</f>
        <v>0</v>
      </c>
    </row>
    <row r="10" spans="1:7" s="104" customFormat="1" ht="12.75" x14ac:dyDescent="0.2">
      <c r="A10" s="102" t="s">
        <v>39</v>
      </c>
      <c r="B10" s="103">
        <v>1948</v>
      </c>
      <c r="C10" s="74"/>
      <c r="D10" s="100">
        <f t="shared" si="1"/>
        <v>0</v>
      </c>
      <c r="E10" s="100">
        <f t="shared" si="0"/>
        <v>0</v>
      </c>
      <c r="F10" s="100">
        <f t="shared" si="0"/>
        <v>0</v>
      </c>
      <c r="G10" s="100">
        <f t="shared" si="2"/>
        <v>0</v>
      </c>
    </row>
    <row r="11" spans="1:7" s="104" customFormat="1" ht="12.75" x14ac:dyDescent="0.2">
      <c r="A11" s="102" t="s">
        <v>40</v>
      </c>
      <c r="B11" s="103">
        <v>3163</v>
      </c>
      <c r="C11" s="74"/>
      <c r="D11" s="100">
        <f t="shared" si="1"/>
        <v>0</v>
      </c>
      <c r="E11" s="100">
        <f t="shared" si="0"/>
        <v>0</v>
      </c>
      <c r="F11" s="100">
        <f t="shared" si="0"/>
        <v>0</v>
      </c>
      <c r="G11" s="100">
        <f t="shared" si="2"/>
        <v>0</v>
      </c>
    </row>
    <row r="12" spans="1:7" s="104" customFormat="1" ht="12.75" x14ac:dyDescent="0.2">
      <c r="A12" s="102" t="s">
        <v>153</v>
      </c>
      <c r="B12" s="103">
        <v>320</v>
      </c>
      <c r="C12" s="74"/>
      <c r="D12" s="100">
        <f t="shared" si="1"/>
        <v>0</v>
      </c>
      <c r="E12" s="100">
        <f t="shared" si="0"/>
        <v>0</v>
      </c>
      <c r="F12" s="100">
        <f t="shared" si="0"/>
        <v>0</v>
      </c>
      <c r="G12" s="100">
        <f t="shared" si="2"/>
        <v>0</v>
      </c>
    </row>
    <row r="13" spans="1:7" s="104" customFormat="1" ht="12.75" x14ac:dyDescent="0.2">
      <c r="A13" s="102" t="s">
        <v>154</v>
      </c>
      <c r="B13" s="103">
        <v>1100</v>
      </c>
      <c r="C13" s="74"/>
      <c r="D13" s="100">
        <f t="shared" si="1"/>
        <v>0</v>
      </c>
      <c r="E13" s="100">
        <f t="shared" si="0"/>
        <v>0</v>
      </c>
      <c r="F13" s="100">
        <f t="shared" si="0"/>
        <v>0</v>
      </c>
      <c r="G13" s="100">
        <f t="shared" si="2"/>
        <v>0</v>
      </c>
    </row>
    <row r="14" spans="1:7" s="104" customFormat="1" ht="12.75" x14ac:dyDescent="0.2">
      <c r="A14" s="102" t="s">
        <v>155</v>
      </c>
      <c r="B14" s="103">
        <v>1500</v>
      </c>
      <c r="C14" s="74"/>
      <c r="D14" s="100">
        <f t="shared" si="1"/>
        <v>0</v>
      </c>
      <c r="E14" s="100">
        <f t="shared" si="0"/>
        <v>0</v>
      </c>
      <c r="F14" s="100">
        <f t="shared" si="0"/>
        <v>0</v>
      </c>
      <c r="G14" s="100">
        <f t="shared" si="2"/>
        <v>0</v>
      </c>
    </row>
    <row r="15" spans="1:7" x14ac:dyDescent="0.25">
      <c r="A15" s="4" t="s">
        <v>2</v>
      </c>
      <c r="B15" s="4">
        <f t="shared" ref="B15:G15" si="3">SUM(B8:B14)</f>
        <v>11032</v>
      </c>
      <c r="C15" s="67">
        <f t="shared" si="3"/>
        <v>0</v>
      </c>
      <c r="D15" s="72">
        <f t="shared" si="3"/>
        <v>0</v>
      </c>
      <c r="E15" s="72">
        <f t="shared" si="3"/>
        <v>0</v>
      </c>
      <c r="F15" s="72">
        <f t="shared" si="3"/>
        <v>0</v>
      </c>
      <c r="G15" s="72">
        <f t="shared" si="3"/>
        <v>0</v>
      </c>
    </row>
    <row r="16" spans="1:7" ht="15.75" thickBot="1" x14ac:dyDescent="0.3"/>
    <row r="17" spans="1:8" ht="15.75" customHeight="1" thickBot="1" x14ac:dyDescent="0.3">
      <c r="A17" s="205" t="s">
        <v>127</v>
      </c>
      <c r="B17" s="206"/>
      <c r="C17" s="206"/>
      <c r="D17" s="206"/>
      <c r="E17" s="206"/>
      <c r="F17" s="206"/>
      <c r="G17" s="207"/>
    </row>
    <row r="18" spans="1:8" ht="15.75" thickBot="1" x14ac:dyDescent="0.3">
      <c r="A18" s="37" t="s">
        <v>0</v>
      </c>
      <c r="B18" s="218" t="s">
        <v>1</v>
      </c>
      <c r="C18" s="218" t="s">
        <v>15</v>
      </c>
      <c r="D18" s="195" t="s">
        <v>129</v>
      </c>
      <c r="E18" s="195" t="s">
        <v>130</v>
      </c>
      <c r="F18" s="195" t="s">
        <v>131</v>
      </c>
      <c r="G18" s="170" t="s">
        <v>132</v>
      </c>
    </row>
    <row r="19" spans="1:8" ht="18" customHeight="1" x14ac:dyDescent="0.25">
      <c r="A19" s="45" t="s">
        <v>41</v>
      </c>
      <c r="B19" s="218"/>
      <c r="C19" s="218"/>
      <c r="D19" s="196"/>
      <c r="E19" s="196"/>
      <c r="F19" s="196"/>
      <c r="G19" s="171"/>
    </row>
    <row r="20" spans="1:8" s="101" customFormat="1" ht="12.75" x14ac:dyDescent="0.2">
      <c r="A20" s="73" t="s">
        <v>42</v>
      </c>
      <c r="B20" s="112">
        <v>4305</v>
      </c>
      <c r="C20" s="75"/>
      <c r="D20" s="100">
        <f>C20*12</f>
        <v>0</v>
      </c>
      <c r="E20" s="100">
        <f>(D20*E$49)+D20</f>
        <v>0</v>
      </c>
      <c r="F20" s="100">
        <f>(E20*F$49)+E20</f>
        <v>0</v>
      </c>
      <c r="G20" s="100">
        <f>SUM(D20:F20)</f>
        <v>0</v>
      </c>
    </row>
    <row r="21" spans="1:8" x14ac:dyDescent="0.25">
      <c r="A21" s="4" t="s">
        <v>2</v>
      </c>
      <c r="B21" s="4">
        <f>SUM(B20)</f>
        <v>4305</v>
      </c>
      <c r="C21" s="66">
        <f>C20</f>
        <v>0</v>
      </c>
      <c r="D21" s="71">
        <f>D20</f>
        <v>0</v>
      </c>
      <c r="E21" s="71">
        <f t="shared" ref="E21:F21" si="4">E20</f>
        <v>0</v>
      </c>
      <c r="F21" s="71">
        <f t="shared" si="4"/>
        <v>0</v>
      </c>
      <c r="G21" s="71">
        <f>SUM(G20)</f>
        <v>0</v>
      </c>
    </row>
    <row r="22" spans="1:8" ht="15.75" thickBot="1" x14ac:dyDescent="0.3">
      <c r="D22" s="29"/>
      <c r="E22" s="29"/>
      <c r="F22" s="29"/>
      <c r="G22" s="29"/>
      <c r="H22" s="29"/>
    </row>
    <row r="23" spans="1:8" ht="15.75" customHeight="1" thickBot="1" x14ac:dyDescent="0.3">
      <c r="A23" s="205" t="s">
        <v>128</v>
      </c>
      <c r="B23" s="206"/>
      <c r="C23" s="206"/>
      <c r="D23" s="206"/>
      <c r="E23" s="206"/>
      <c r="F23" s="206"/>
      <c r="G23" s="207"/>
    </row>
    <row r="24" spans="1:8" ht="15.75" thickBot="1" x14ac:dyDescent="0.3">
      <c r="A24" s="37" t="s">
        <v>0</v>
      </c>
      <c r="B24" s="218" t="s">
        <v>1</v>
      </c>
      <c r="C24" s="218" t="s">
        <v>15</v>
      </c>
      <c r="D24" s="195" t="s">
        <v>129</v>
      </c>
      <c r="E24" s="195" t="s">
        <v>130</v>
      </c>
      <c r="F24" s="195" t="s">
        <v>131</v>
      </c>
      <c r="G24" s="170" t="s">
        <v>132</v>
      </c>
    </row>
    <row r="25" spans="1:8" x14ac:dyDescent="0.25">
      <c r="A25" s="45" t="s">
        <v>41</v>
      </c>
      <c r="B25" s="218"/>
      <c r="C25" s="218"/>
      <c r="D25" s="196"/>
      <c r="E25" s="196"/>
      <c r="F25" s="196"/>
      <c r="G25" s="171"/>
    </row>
    <row r="26" spans="1:8" s="101" customFormat="1" ht="12.75" x14ac:dyDescent="0.2">
      <c r="A26" s="73" t="s">
        <v>44</v>
      </c>
      <c r="B26" s="99">
        <v>3175</v>
      </c>
      <c r="C26" s="74"/>
      <c r="D26" s="100">
        <f>C26*12</f>
        <v>0</v>
      </c>
      <c r="E26" s="100">
        <f t="shared" ref="E26:F29" si="5">(D26*E$49)+D26</f>
        <v>0</v>
      </c>
      <c r="F26" s="100">
        <f t="shared" si="5"/>
        <v>0</v>
      </c>
      <c r="G26" s="100">
        <f>SUM(D26:F26)</f>
        <v>0</v>
      </c>
    </row>
    <row r="27" spans="1:8" s="101" customFormat="1" ht="12.75" x14ac:dyDescent="0.2">
      <c r="A27" s="73" t="s">
        <v>43</v>
      </c>
      <c r="B27" s="99">
        <v>3375</v>
      </c>
      <c r="C27" s="74"/>
      <c r="D27" s="100">
        <f t="shared" ref="D27:D29" si="6">C27*12</f>
        <v>0</v>
      </c>
      <c r="E27" s="100">
        <f t="shared" si="5"/>
        <v>0</v>
      </c>
      <c r="F27" s="100">
        <f t="shared" si="5"/>
        <v>0</v>
      </c>
      <c r="G27" s="100">
        <f>SUM(D27:F27)</f>
        <v>0</v>
      </c>
    </row>
    <row r="28" spans="1:8" s="111" customFormat="1" ht="12.75" x14ac:dyDescent="0.2">
      <c r="A28" s="86" t="s">
        <v>144</v>
      </c>
      <c r="B28" s="110">
        <v>130</v>
      </c>
      <c r="C28" s="74"/>
      <c r="D28" s="100">
        <f t="shared" ref="D28" si="7">C28*12</f>
        <v>0</v>
      </c>
      <c r="E28" s="100">
        <f t="shared" si="5"/>
        <v>0</v>
      </c>
      <c r="F28" s="100">
        <f t="shared" si="5"/>
        <v>0</v>
      </c>
      <c r="G28" s="100">
        <f>SUM(D28:F28)</f>
        <v>0</v>
      </c>
    </row>
    <row r="29" spans="1:8" s="101" customFormat="1" ht="12.75" x14ac:dyDescent="0.2">
      <c r="A29" s="73" t="s">
        <v>45</v>
      </c>
      <c r="B29" s="99">
        <v>298</v>
      </c>
      <c r="C29" s="74"/>
      <c r="D29" s="100">
        <f t="shared" si="6"/>
        <v>0</v>
      </c>
      <c r="E29" s="100">
        <f t="shared" si="5"/>
        <v>0</v>
      </c>
      <c r="F29" s="100">
        <f t="shared" si="5"/>
        <v>0</v>
      </c>
      <c r="G29" s="100">
        <f>SUM(D29:F29)</f>
        <v>0</v>
      </c>
    </row>
    <row r="30" spans="1:8" x14ac:dyDescent="0.25">
      <c r="A30" s="4" t="s">
        <v>2</v>
      </c>
      <c r="B30" s="4">
        <f>SUM(B26:B29)</f>
        <v>6978</v>
      </c>
      <c r="C30" s="67">
        <f>SUM(C26:C29)</f>
        <v>0</v>
      </c>
      <c r="D30" s="72">
        <f>SUM(D26:D29)</f>
        <v>0</v>
      </c>
      <c r="E30" s="72">
        <f t="shared" ref="E30" si="8">SUM(E26:E29)</f>
        <v>0</v>
      </c>
      <c r="F30" s="72">
        <f>SUM(F26:F29)</f>
        <v>0</v>
      </c>
      <c r="G30" s="72">
        <f>SUM(G26:G29)</f>
        <v>0</v>
      </c>
    </row>
    <row r="31" spans="1:8" ht="15.75" thickBot="1" x14ac:dyDescent="0.3"/>
    <row r="32" spans="1:8" ht="15.75" customHeight="1" thickBot="1" x14ac:dyDescent="0.3">
      <c r="A32" s="205" t="s">
        <v>127</v>
      </c>
      <c r="B32" s="206"/>
      <c r="C32" s="206"/>
      <c r="D32" s="206"/>
      <c r="E32" s="206"/>
      <c r="F32" s="206"/>
      <c r="G32" s="207"/>
    </row>
    <row r="33" spans="1:7" ht="15.75" thickBot="1" x14ac:dyDescent="0.3">
      <c r="A33" s="1" t="s">
        <v>0</v>
      </c>
      <c r="B33" s="195" t="s">
        <v>1</v>
      </c>
      <c r="C33" s="195" t="s">
        <v>15</v>
      </c>
      <c r="D33" s="195" t="s">
        <v>129</v>
      </c>
      <c r="E33" s="195" t="s">
        <v>130</v>
      </c>
      <c r="F33" s="195" t="s">
        <v>131</v>
      </c>
      <c r="G33" s="170" t="s">
        <v>132</v>
      </c>
    </row>
    <row r="34" spans="1:7" ht="15.75" thickBot="1" x14ac:dyDescent="0.3">
      <c r="A34" s="2" t="s">
        <v>46</v>
      </c>
      <c r="B34" s="208"/>
      <c r="C34" s="208"/>
      <c r="D34" s="196"/>
      <c r="E34" s="196"/>
      <c r="F34" s="196"/>
      <c r="G34" s="171"/>
    </row>
    <row r="35" spans="1:7" s="101" customFormat="1" ht="13.5" thickBot="1" x14ac:dyDescent="0.25">
      <c r="A35" s="3" t="s">
        <v>47</v>
      </c>
      <c r="B35" s="108">
        <v>6800</v>
      </c>
      <c r="C35" s="62"/>
      <c r="D35" s="100">
        <f>C35*12</f>
        <v>0</v>
      </c>
      <c r="E35" s="100">
        <f>(D35*E$49)+D35</f>
        <v>0</v>
      </c>
      <c r="F35" s="100">
        <f>(E35*F$49)+E35</f>
        <v>0</v>
      </c>
      <c r="G35" s="100">
        <f>SUM(D35:F35)</f>
        <v>0</v>
      </c>
    </row>
    <row r="36" spans="1:7" s="101" customFormat="1" ht="13.5" thickBot="1" x14ac:dyDescent="0.25">
      <c r="A36" s="3" t="s">
        <v>48</v>
      </c>
      <c r="B36" s="109">
        <v>15620</v>
      </c>
      <c r="C36" s="63"/>
      <c r="D36" s="100">
        <f>C36*12</f>
        <v>0</v>
      </c>
      <c r="E36" s="100">
        <f>(D36*E$49)+D36</f>
        <v>0</v>
      </c>
      <c r="F36" s="100">
        <f>(E36*F$49)+E36</f>
        <v>0</v>
      </c>
      <c r="G36" s="100">
        <f>SUM(D36:F36)</f>
        <v>0</v>
      </c>
    </row>
    <row r="37" spans="1:7" x14ac:dyDescent="0.25">
      <c r="A37" s="39" t="s">
        <v>2</v>
      </c>
      <c r="B37" s="38">
        <f t="shared" ref="B37:G37" si="9">SUM(B35:B36)</f>
        <v>22420</v>
      </c>
      <c r="C37" s="76">
        <f>SUM(C35:C36)</f>
        <v>0</v>
      </c>
      <c r="D37" s="68">
        <f t="shared" si="9"/>
        <v>0</v>
      </c>
      <c r="E37" s="68">
        <f t="shared" si="9"/>
        <v>0</v>
      </c>
      <c r="F37" s="68">
        <f t="shared" si="9"/>
        <v>0</v>
      </c>
      <c r="G37" s="68">
        <f t="shared" si="9"/>
        <v>0</v>
      </c>
    </row>
    <row r="38" spans="1:7" ht="15.75" thickBot="1" x14ac:dyDescent="0.3"/>
    <row r="39" spans="1:7" ht="15.75" customHeight="1" thickBot="1" x14ac:dyDescent="0.3">
      <c r="A39" s="205" t="s">
        <v>128</v>
      </c>
      <c r="B39" s="206"/>
      <c r="C39" s="206"/>
      <c r="D39" s="206"/>
      <c r="E39" s="206"/>
      <c r="F39" s="206"/>
      <c r="G39" s="207"/>
    </row>
    <row r="40" spans="1:7" ht="15.75" thickBot="1" x14ac:dyDescent="0.3">
      <c r="A40" s="1" t="s">
        <v>0</v>
      </c>
      <c r="B40" s="195" t="s">
        <v>1</v>
      </c>
      <c r="C40" s="195" t="s">
        <v>15</v>
      </c>
      <c r="D40" s="195" t="s">
        <v>129</v>
      </c>
      <c r="E40" s="195" t="s">
        <v>130</v>
      </c>
      <c r="F40" s="195" t="s">
        <v>131</v>
      </c>
      <c r="G40" s="170" t="s">
        <v>132</v>
      </c>
    </row>
    <row r="41" spans="1:7" ht="15.75" thickBot="1" x14ac:dyDescent="0.3">
      <c r="A41" s="2" t="s">
        <v>46</v>
      </c>
      <c r="B41" s="208"/>
      <c r="C41" s="208"/>
      <c r="D41" s="196"/>
      <c r="E41" s="196"/>
      <c r="F41" s="196"/>
      <c r="G41" s="171"/>
    </row>
    <row r="42" spans="1:7" s="101" customFormat="1" ht="13.5" thickBot="1" x14ac:dyDescent="0.25">
      <c r="A42" s="3" t="s">
        <v>49</v>
      </c>
      <c r="B42" s="3">
        <v>3100</v>
      </c>
      <c r="C42" s="106"/>
      <c r="D42" s="100">
        <f>C42*12</f>
        <v>0</v>
      </c>
      <c r="E42" s="100">
        <f t="shared" ref="E42:F44" si="10">(D42*E$49)+D42</f>
        <v>0</v>
      </c>
      <c r="F42" s="100">
        <f t="shared" si="10"/>
        <v>0</v>
      </c>
      <c r="G42" s="100">
        <f>SUM(D42:F42)</f>
        <v>0</v>
      </c>
    </row>
    <row r="43" spans="1:7" s="101" customFormat="1" ht="13.5" thickBot="1" x14ac:dyDescent="0.25">
      <c r="A43" s="3" t="s">
        <v>50</v>
      </c>
      <c r="B43" s="3">
        <v>1200</v>
      </c>
      <c r="C43" s="106"/>
      <c r="D43" s="100">
        <f t="shared" ref="D43:D44" si="11">C43*12</f>
        <v>0</v>
      </c>
      <c r="E43" s="100">
        <f t="shared" si="10"/>
        <v>0</v>
      </c>
      <c r="F43" s="100">
        <f t="shared" si="10"/>
        <v>0</v>
      </c>
      <c r="G43" s="100">
        <f>SUM(D43:F43)</f>
        <v>0</v>
      </c>
    </row>
    <row r="44" spans="1:7" s="101" customFormat="1" ht="13.5" thickBot="1" x14ac:dyDescent="0.25">
      <c r="A44" s="3" t="s">
        <v>51</v>
      </c>
      <c r="B44" s="3">
        <v>1384</v>
      </c>
      <c r="C44" s="107"/>
      <c r="D44" s="100">
        <f t="shared" si="11"/>
        <v>0</v>
      </c>
      <c r="E44" s="100">
        <f t="shared" si="10"/>
        <v>0</v>
      </c>
      <c r="F44" s="100">
        <f t="shared" si="10"/>
        <v>0</v>
      </c>
      <c r="G44" s="100">
        <f>SUM(D44:F44)</f>
        <v>0</v>
      </c>
    </row>
    <row r="45" spans="1:7" ht="15.75" thickBot="1" x14ac:dyDescent="0.3">
      <c r="A45" s="35" t="s">
        <v>2</v>
      </c>
      <c r="B45" s="36">
        <f t="shared" ref="B45:G45" si="12">SUM(B42:B44)</f>
        <v>5684</v>
      </c>
      <c r="C45" s="105">
        <f t="shared" si="12"/>
        <v>0</v>
      </c>
      <c r="D45" s="70">
        <f t="shared" si="12"/>
        <v>0</v>
      </c>
      <c r="E45" s="70">
        <f t="shared" si="12"/>
        <v>0</v>
      </c>
      <c r="F45" s="70">
        <f t="shared" si="12"/>
        <v>0</v>
      </c>
      <c r="G45" s="70">
        <f t="shared" si="12"/>
        <v>0</v>
      </c>
    </row>
    <row r="46" spans="1:7" ht="15.75" thickBot="1" x14ac:dyDescent="0.3">
      <c r="A46" s="202" t="s">
        <v>138</v>
      </c>
      <c r="B46" s="203"/>
      <c r="C46" s="203"/>
      <c r="D46" s="203"/>
      <c r="E46" s="203"/>
      <c r="F46" s="204"/>
      <c r="G46" s="77">
        <f>G15+G21+G30+G37+G45</f>
        <v>0</v>
      </c>
    </row>
    <row r="48" spans="1:7" ht="15.75" x14ac:dyDescent="0.25">
      <c r="A48" s="177" t="s">
        <v>135</v>
      </c>
      <c r="B48" s="178"/>
      <c r="C48" s="178"/>
      <c r="D48" s="179"/>
      <c r="E48" s="51" t="s">
        <v>133</v>
      </c>
      <c r="F48" s="51" t="s">
        <v>134</v>
      </c>
    </row>
    <row r="49" spans="1:7" x14ac:dyDescent="0.25">
      <c r="A49" s="174" t="s">
        <v>136</v>
      </c>
      <c r="B49" s="175"/>
      <c r="C49" s="175"/>
      <c r="D49" s="176"/>
      <c r="E49" s="50"/>
      <c r="F49" s="50"/>
    </row>
    <row r="50" spans="1:7" ht="15.75" thickBot="1" x14ac:dyDescent="0.3"/>
    <row r="51" spans="1:7" ht="19.5" thickBot="1" x14ac:dyDescent="0.35">
      <c r="A51" s="167" t="s">
        <v>177</v>
      </c>
      <c r="B51" s="168"/>
      <c r="C51" s="169"/>
    </row>
    <row r="52" spans="1:7" ht="24.75" customHeight="1" x14ac:dyDescent="0.25">
      <c r="A52" s="83" t="s">
        <v>178</v>
      </c>
      <c r="B52" s="139" t="s">
        <v>179</v>
      </c>
      <c r="C52" s="139" t="s">
        <v>180</v>
      </c>
    </row>
    <row r="53" spans="1:7" s="104" customFormat="1" x14ac:dyDescent="0.25">
      <c r="A53" s="102" t="s">
        <v>181</v>
      </c>
      <c r="B53" s="134">
        <v>1</v>
      </c>
      <c r="C53" s="132"/>
      <c r="D53"/>
      <c r="E53"/>
      <c r="F53"/>
      <c r="G53"/>
    </row>
    <row r="54" spans="1:7" x14ac:dyDescent="0.25">
      <c r="A54" s="136" t="s">
        <v>185</v>
      </c>
      <c r="B54" s="136">
        <v>1</v>
      </c>
      <c r="C54" s="132"/>
    </row>
  </sheetData>
  <mergeCells count="42">
    <mergeCell ref="B1:G1"/>
    <mergeCell ref="B2:G2"/>
    <mergeCell ref="B6:B7"/>
    <mergeCell ref="C6:C7"/>
    <mergeCell ref="A39:G39"/>
    <mergeCell ref="B24:B25"/>
    <mergeCell ref="C24:C25"/>
    <mergeCell ref="B33:B34"/>
    <mergeCell ref="C33:C34"/>
    <mergeCell ref="A23:G23"/>
    <mergeCell ref="A32:G32"/>
    <mergeCell ref="B18:B19"/>
    <mergeCell ref="C18:C19"/>
    <mergeCell ref="B3:G3"/>
    <mergeCell ref="A5:G5"/>
    <mergeCell ref="A17:G17"/>
    <mergeCell ref="A51:C51"/>
    <mergeCell ref="D40:D41"/>
    <mergeCell ref="E40:E41"/>
    <mergeCell ref="F40:F41"/>
    <mergeCell ref="G40:G41"/>
    <mergeCell ref="A48:D48"/>
    <mergeCell ref="A49:D49"/>
    <mergeCell ref="A46:F46"/>
    <mergeCell ref="B40:B41"/>
    <mergeCell ref="C40:C41"/>
    <mergeCell ref="G33:G34"/>
    <mergeCell ref="F33:F34"/>
    <mergeCell ref="E33:E34"/>
    <mergeCell ref="D33:D34"/>
    <mergeCell ref="G24:G25"/>
    <mergeCell ref="F24:F25"/>
    <mergeCell ref="E24:E25"/>
    <mergeCell ref="D24:D25"/>
    <mergeCell ref="D18:D19"/>
    <mergeCell ref="E18:E19"/>
    <mergeCell ref="F18:F19"/>
    <mergeCell ref="G18:G19"/>
    <mergeCell ref="D6:D7"/>
    <mergeCell ref="E6:E7"/>
    <mergeCell ref="F6:F7"/>
    <mergeCell ref="G6:G7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opLeftCell="A7" workbookViewId="0">
      <selection activeCell="A23" sqref="A23"/>
    </sheetView>
  </sheetViews>
  <sheetFormatPr defaultRowHeight="14.25" x14ac:dyDescent="0.2"/>
  <cols>
    <col min="1" max="1" width="50.85546875" style="87" customWidth="1"/>
    <col min="2" max="2" width="13" style="87" customWidth="1"/>
    <col min="3" max="3" width="22" style="87" customWidth="1"/>
    <col min="4" max="4" width="21.28515625" style="87" customWidth="1"/>
    <col min="5" max="5" width="21.140625" style="87" customWidth="1"/>
    <col min="6" max="6" width="22.28515625" style="87" customWidth="1"/>
    <col min="7" max="7" width="23" style="87" customWidth="1"/>
    <col min="8" max="16384" width="9.140625" style="87"/>
  </cols>
  <sheetData>
    <row r="1" spans="1:7" ht="15.75" x14ac:dyDescent="0.25">
      <c r="A1" s="30" t="s">
        <v>125</v>
      </c>
      <c r="B1" s="183" t="s">
        <v>6</v>
      </c>
      <c r="C1" s="184"/>
      <c r="D1" s="184"/>
      <c r="E1" s="184"/>
      <c r="F1" s="184"/>
      <c r="G1" s="185"/>
    </row>
    <row r="2" spans="1:7" ht="27" customHeight="1" thickBot="1" x14ac:dyDescent="0.3">
      <c r="A2" s="33" t="s">
        <v>126</v>
      </c>
      <c r="B2" s="186" t="s">
        <v>7</v>
      </c>
      <c r="C2" s="187"/>
      <c r="D2" s="187"/>
      <c r="E2" s="187"/>
      <c r="F2" s="187"/>
      <c r="G2" s="188"/>
    </row>
    <row r="3" spans="1:7" ht="16.5" thickBot="1" x14ac:dyDescent="0.3">
      <c r="A3" s="44" t="s">
        <v>8</v>
      </c>
      <c r="B3" s="189"/>
      <c r="C3" s="190"/>
      <c r="D3" s="190"/>
      <c r="E3" s="190"/>
      <c r="F3" s="190"/>
      <c r="G3" s="191"/>
    </row>
    <row r="4" spans="1:7" ht="16.5" thickBot="1" x14ac:dyDescent="0.3">
      <c r="A4" s="42"/>
      <c r="B4" s="34"/>
      <c r="C4" s="34"/>
      <c r="D4" s="34"/>
      <c r="E4" s="34"/>
      <c r="F4" s="34"/>
      <c r="G4" s="34"/>
    </row>
    <row r="5" spans="1:7" ht="15.75" customHeight="1" thickBot="1" x14ac:dyDescent="0.25">
      <c r="A5" s="224" t="s">
        <v>127</v>
      </c>
      <c r="B5" s="225"/>
      <c r="C5" s="225"/>
      <c r="D5" s="225"/>
      <c r="E5" s="225"/>
      <c r="F5" s="225"/>
      <c r="G5" s="226"/>
    </row>
    <row r="6" spans="1:7" ht="15.75" thickBot="1" x14ac:dyDescent="0.25">
      <c r="A6" s="90" t="s">
        <v>0</v>
      </c>
      <c r="B6" s="221" t="s">
        <v>1</v>
      </c>
      <c r="C6" s="221" t="s">
        <v>119</v>
      </c>
      <c r="D6" s="220" t="s">
        <v>129</v>
      </c>
      <c r="E6" s="220" t="s">
        <v>130</v>
      </c>
      <c r="F6" s="220" t="s">
        <v>131</v>
      </c>
      <c r="G6" s="222" t="s">
        <v>132</v>
      </c>
    </row>
    <row r="7" spans="1:7" ht="15" x14ac:dyDescent="0.2">
      <c r="A7" s="91" t="s">
        <v>52</v>
      </c>
      <c r="B7" s="221"/>
      <c r="C7" s="221"/>
      <c r="D7" s="221"/>
      <c r="E7" s="221"/>
      <c r="F7" s="221"/>
      <c r="G7" s="223"/>
    </row>
    <row r="8" spans="1:7" s="144" customFormat="1" ht="12.75" x14ac:dyDescent="0.2">
      <c r="A8" s="73" t="s">
        <v>53</v>
      </c>
      <c r="B8" s="145">
        <v>21450</v>
      </c>
      <c r="C8" s="74"/>
      <c r="D8" s="143">
        <f>C8*12</f>
        <v>0</v>
      </c>
      <c r="E8" s="143">
        <f>(D8*$E$52)+D8</f>
        <v>0</v>
      </c>
      <c r="F8" s="143">
        <f>(E8*$F$52)+E8</f>
        <v>0</v>
      </c>
      <c r="G8" s="143">
        <f>SUM(D8:F8)</f>
        <v>0</v>
      </c>
    </row>
    <row r="9" spans="1:7" s="144" customFormat="1" ht="12.75" x14ac:dyDescent="0.2">
      <c r="A9" s="73" t="s">
        <v>54</v>
      </c>
      <c r="B9" s="110">
        <v>3122</v>
      </c>
      <c r="C9" s="74"/>
      <c r="D9" s="143">
        <f t="shared" ref="D9:D12" si="0">C9*12</f>
        <v>0</v>
      </c>
      <c r="E9" s="143">
        <f>(D9*$E$52)+D9</f>
        <v>0</v>
      </c>
      <c r="F9" s="143">
        <f>(E9*$F$52)+E9</f>
        <v>0</v>
      </c>
      <c r="G9" s="143">
        <f>SUM(D9:F9)</f>
        <v>0</v>
      </c>
    </row>
    <row r="10" spans="1:7" s="144" customFormat="1" ht="12.75" x14ac:dyDescent="0.2">
      <c r="A10" s="73" t="s">
        <v>55</v>
      </c>
      <c r="B10" s="110">
        <v>1579</v>
      </c>
      <c r="C10" s="74"/>
      <c r="D10" s="143">
        <f t="shared" si="0"/>
        <v>0</v>
      </c>
      <c r="E10" s="143">
        <f>(D10*$E$52)+D10</f>
        <v>0</v>
      </c>
      <c r="F10" s="143">
        <f>(E10*$F$52)+E10</f>
        <v>0</v>
      </c>
      <c r="G10" s="143">
        <f>SUM(D10:F10)</f>
        <v>0</v>
      </c>
    </row>
    <row r="11" spans="1:7" s="144" customFormat="1" ht="12.75" x14ac:dyDescent="0.2">
      <c r="A11" s="73" t="s">
        <v>56</v>
      </c>
      <c r="B11" s="110">
        <v>16006</v>
      </c>
      <c r="C11" s="74"/>
      <c r="D11" s="143">
        <f t="shared" si="0"/>
        <v>0</v>
      </c>
      <c r="E11" s="143">
        <f>(D11*$E$52)+D11</f>
        <v>0</v>
      </c>
      <c r="F11" s="143">
        <f>(E11*$F$52)+E11</f>
        <v>0</v>
      </c>
      <c r="G11" s="143">
        <f>SUM(D11:F11)</f>
        <v>0</v>
      </c>
    </row>
    <row r="12" spans="1:7" s="144" customFormat="1" ht="12.75" x14ac:dyDescent="0.2">
      <c r="A12" s="73" t="s">
        <v>57</v>
      </c>
      <c r="B12" s="110">
        <v>5680</v>
      </c>
      <c r="C12" s="74"/>
      <c r="D12" s="143">
        <f t="shared" si="0"/>
        <v>0</v>
      </c>
      <c r="E12" s="143">
        <f>(D12*$E$52)+D12</f>
        <v>0</v>
      </c>
      <c r="F12" s="143">
        <f>(E12*$F$52)+E12</f>
        <v>0</v>
      </c>
      <c r="G12" s="143">
        <f>SUM(D12:F12)</f>
        <v>0</v>
      </c>
    </row>
    <row r="13" spans="1:7" ht="15" x14ac:dyDescent="0.25">
      <c r="A13" s="92" t="s">
        <v>2</v>
      </c>
      <c r="B13" s="93">
        <f t="shared" ref="B13:G13" si="1">SUM(B8:B12)</f>
        <v>47837</v>
      </c>
      <c r="C13" s="94">
        <f t="shared" si="1"/>
        <v>0</v>
      </c>
      <c r="D13" s="95">
        <f t="shared" si="1"/>
        <v>0</v>
      </c>
      <c r="E13" s="95">
        <f t="shared" si="1"/>
        <v>0</v>
      </c>
      <c r="F13" s="95">
        <f t="shared" si="1"/>
        <v>0</v>
      </c>
      <c r="G13" s="95">
        <f t="shared" si="1"/>
        <v>0</v>
      </c>
    </row>
    <row r="14" spans="1:7" ht="15.75" customHeight="1" thickBot="1" x14ac:dyDescent="0.25"/>
    <row r="15" spans="1:7" ht="16.5" thickBot="1" x14ac:dyDescent="0.25">
      <c r="A15" s="224" t="s">
        <v>128</v>
      </c>
      <c r="B15" s="225"/>
      <c r="C15" s="225"/>
      <c r="D15" s="225"/>
      <c r="E15" s="225"/>
      <c r="F15" s="225"/>
      <c r="G15" s="226"/>
    </row>
    <row r="16" spans="1:7" ht="15.75" thickBot="1" x14ac:dyDescent="0.25">
      <c r="A16" s="90" t="s">
        <v>0</v>
      </c>
      <c r="B16" s="221" t="s">
        <v>1</v>
      </c>
      <c r="C16" s="221" t="s">
        <v>15</v>
      </c>
      <c r="D16" s="220" t="s">
        <v>129</v>
      </c>
      <c r="E16" s="220" t="s">
        <v>130</v>
      </c>
      <c r="F16" s="220" t="s">
        <v>131</v>
      </c>
      <c r="G16" s="222" t="s">
        <v>132</v>
      </c>
    </row>
    <row r="17" spans="1:7" ht="15" x14ac:dyDescent="0.2">
      <c r="A17" s="91" t="s">
        <v>52</v>
      </c>
      <c r="B17" s="221"/>
      <c r="C17" s="221"/>
      <c r="D17" s="234"/>
      <c r="E17" s="234"/>
      <c r="F17" s="234"/>
      <c r="G17" s="235"/>
    </row>
    <row r="18" spans="1:7" x14ac:dyDescent="0.2">
      <c r="A18" s="146" t="s">
        <v>58</v>
      </c>
      <c r="B18" s="147">
        <v>350</v>
      </c>
      <c r="C18" s="148"/>
      <c r="D18" s="149">
        <f>C18*12</f>
        <v>0</v>
      </c>
      <c r="E18" s="143">
        <f t="shared" ref="E18:E31" si="2">(D18*$E$52)+D18</f>
        <v>0</v>
      </c>
      <c r="F18" s="143">
        <f t="shared" ref="F18:F31" si="3">(E18*$F$52)+E18</f>
        <v>0</v>
      </c>
      <c r="G18" s="149">
        <f>SUM(D18:F18)</f>
        <v>0</v>
      </c>
    </row>
    <row r="19" spans="1:7" x14ac:dyDescent="0.2">
      <c r="A19" s="146" t="s">
        <v>59</v>
      </c>
      <c r="B19" s="147">
        <v>2255</v>
      </c>
      <c r="C19" s="148"/>
      <c r="D19" s="149">
        <f t="shared" ref="D19:D31" si="4">C19*12</f>
        <v>0</v>
      </c>
      <c r="E19" s="143">
        <f t="shared" si="2"/>
        <v>0</v>
      </c>
      <c r="F19" s="143">
        <f t="shared" si="3"/>
        <v>0</v>
      </c>
      <c r="G19" s="149">
        <f t="shared" ref="G19:G31" si="5">SUM(D19:F19)</f>
        <v>0</v>
      </c>
    </row>
    <row r="20" spans="1:7" x14ac:dyDescent="0.2">
      <c r="A20" s="146" t="s">
        <v>60</v>
      </c>
      <c r="B20" s="147">
        <v>650</v>
      </c>
      <c r="C20" s="148"/>
      <c r="D20" s="149">
        <f t="shared" si="4"/>
        <v>0</v>
      </c>
      <c r="E20" s="143">
        <f t="shared" si="2"/>
        <v>0</v>
      </c>
      <c r="F20" s="143">
        <f t="shared" si="3"/>
        <v>0</v>
      </c>
      <c r="G20" s="149">
        <f t="shared" si="5"/>
        <v>0</v>
      </c>
    </row>
    <row r="21" spans="1:7" x14ac:dyDescent="0.2">
      <c r="A21" s="146" t="s">
        <v>61</v>
      </c>
      <c r="B21" s="147">
        <v>81</v>
      </c>
      <c r="C21" s="148"/>
      <c r="D21" s="149">
        <f t="shared" si="4"/>
        <v>0</v>
      </c>
      <c r="E21" s="143">
        <f t="shared" si="2"/>
        <v>0</v>
      </c>
      <c r="F21" s="143">
        <f t="shared" si="3"/>
        <v>0</v>
      </c>
      <c r="G21" s="149">
        <f t="shared" si="5"/>
        <v>0</v>
      </c>
    </row>
    <row r="22" spans="1:7" x14ac:dyDescent="0.2">
      <c r="A22" s="146" t="s">
        <v>62</v>
      </c>
      <c r="B22" s="147">
        <v>2000</v>
      </c>
      <c r="C22" s="148"/>
      <c r="D22" s="149">
        <f t="shared" si="4"/>
        <v>0</v>
      </c>
      <c r="E22" s="143">
        <f t="shared" si="2"/>
        <v>0</v>
      </c>
      <c r="F22" s="143">
        <f t="shared" si="3"/>
        <v>0</v>
      </c>
      <c r="G22" s="149">
        <f t="shared" si="5"/>
        <v>0</v>
      </c>
    </row>
    <row r="23" spans="1:7" x14ac:dyDescent="0.2">
      <c r="A23" s="146" t="s">
        <v>63</v>
      </c>
      <c r="B23" s="147">
        <v>560</v>
      </c>
      <c r="C23" s="148"/>
      <c r="D23" s="149">
        <f t="shared" si="4"/>
        <v>0</v>
      </c>
      <c r="E23" s="143">
        <f t="shared" si="2"/>
        <v>0</v>
      </c>
      <c r="F23" s="143">
        <f t="shared" si="3"/>
        <v>0</v>
      </c>
      <c r="G23" s="149">
        <f t="shared" si="5"/>
        <v>0</v>
      </c>
    </row>
    <row r="24" spans="1:7" x14ac:dyDescent="0.2">
      <c r="A24" s="146" t="s">
        <v>67</v>
      </c>
      <c r="B24" s="147">
        <v>148</v>
      </c>
      <c r="C24" s="148"/>
      <c r="D24" s="149">
        <f t="shared" si="4"/>
        <v>0</v>
      </c>
      <c r="E24" s="143">
        <f t="shared" si="2"/>
        <v>0</v>
      </c>
      <c r="F24" s="143">
        <f t="shared" si="3"/>
        <v>0</v>
      </c>
      <c r="G24" s="149">
        <f t="shared" si="5"/>
        <v>0</v>
      </c>
    </row>
    <row r="25" spans="1:7" x14ac:dyDescent="0.2">
      <c r="A25" s="146" t="s">
        <v>64</v>
      </c>
      <c r="B25" s="147">
        <v>1795</v>
      </c>
      <c r="C25" s="148"/>
      <c r="D25" s="149">
        <f t="shared" si="4"/>
        <v>0</v>
      </c>
      <c r="E25" s="143">
        <f t="shared" si="2"/>
        <v>0</v>
      </c>
      <c r="F25" s="143">
        <f t="shared" si="3"/>
        <v>0</v>
      </c>
      <c r="G25" s="149">
        <f t="shared" si="5"/>
        <v>0</v>
      </c>
    </row>
    <row r="26" spans="1:7" x14ac:dyDescent="0.2">
      <c r="A26" s="146" t="s">
        <v>65</v>
      </c>
      <c r="B26" s="147">
        <v>2397</v>
      </c>
      <c r="C26" s="148"/>
      <c r="D26" s="149">
        <f t="shared" si="4"/>
        <v>0</v>
      </c>
      <c r="E26" s="143">
        <f t="shared" si="2"/>
        <v>0</v>
      </c>
      <c r="F26" s="143">
        <f t="shared" si="3"/>
        <v>0</v>
      </c>
      <c r="G26" s="149">
        <f t="shared" si="5"/>
        <v>0</v>
      </c>
    </row>
    <row r="27" spans="1:7" x14ac:dyDescent="0.2">
      <c r="A27" s="146" t="s">
        <v>66</v>
      </c>
      <c r="B27" s="147">
        <v>349</v>
      </c>
      <c r="C27" s="148"/>
      <c r="D27" s="149">
        <f t="shared" si="4"/>
        <v>0</v>
      </c>
      <c r="E27" s="143">
        <f t="shared" si="2"/>
        <v>0</v>
      </c>
      <c r="F27" s="143">
        <f t="shared" si="3"/>
        <v>0</v>
      </c>
      <c r="G27" s="149">
        <f t="shared" si="5"/>
        <v>0</v>
      </c>
    </row>
    <row r="28" spans="1:7" x14ac:dyDescent="0.2">
      <c r="A28" s="146" t="s">
        <v>68</v>
      </c>
      <c r="B28" s="147">
        <v>1084</v>
      </c>
      <c r="C28" s="148"/>
      <c r="D28" s="149">
        <f t="shared" si="4"/>
        <v>0</v>
      </c>
      <c r="E28" s="143">
        <f t="shared" si="2"/>
        <v>0</v>
      </c>
      <c r="F28" s="143">
        <f t="shared" si="3"/>
        <v>0</v>
      </c>
      <c r="G28" s="149">
        <f t="shared" si="5"/>
        <v>0</v>
      </c>
    </row>
    <row r="29" spans="1:7" x14ac:dyDescent="0.2">
      <c r="A29" s="146" t="s">
        <v>69</v>
      </c>
      <c r="B29" s="147">
        <v>30</v>
      </c>
      <c r="C29" s="148"/>
      <c r="D29" s="149">
        <f t="shared" si="4"/>
        <v>0</v>
      </c>
      <c r="E29" s="143">
        <f t="shared" si="2"/>
        <v>0</v>
      </c>
      <c r="F29" s="143">
        <f t="shared" si="3"/>
        <v>0</v>
      </c>
      <c r="G29" s="149">
        <f t="shared" si="5"/>
        <v>0</v>
      </c>
    </row>
    <row r="30" spans="1:7" x14ac:dyDescent="0.2">
      <c r="A30" s="146" t="s">
        <v>186</v>
      </c>
      <c r="B30" s="147">
        <v>296</v>
      </c>
      <c r="C30" s="148"/>
      <c r="D30" s="149">
        <f t="shared" si="4"/>
        <v>0</v>
      </c>
      <c r="E30" s="143">
        <f t="shared" si="2"/>
        <v>0</v>
      </c>
      <c r="F30" s="143">
        <f t="shared" si="3"/>
        <v>0</v>
      </c>
      <c r="G30" s="149">
        <f t="shared" si="5"/>
        <v>0</v>
      </c>
    </row>
    <row r="31" spans="1:7" x14ac:dyDescent="0.2">
      <c r="A31" s="146" t="s">
        <v>145</v>
      </c>
      <c r="B31" s="147">
        <v>180</v>
      </c>
      <c r="C31" s="148"/>
      <c r="D31" s="149">
        <f t="shared" si="4"/>
        <v>0</v>
      </c>
      <c r="E31" s="143">
        <f t="shared" si="2"/>
        <v>0</v>
      </c>
      <c r="F31" s="143">
        <f t="shared" si="3"/>
        <v>0</v>
      </c>
      <c r="G31" s="149">
        <f t="shared" si="5"/>
        <v>0</v>
      </c>
    </row>
    <row r="32" spans="1:7" ht="15" x14ac:dyDescent="0.25">
      <c r="A32" s="92" t="s">
        <v>2</v>
      </c>
      <c r="B32" s="93">
        <f>SUM(B18:B31)+59</f>
        <v>12234</v>
      </c>
      <c r="C32" s="94">
        <f>SUM(C18:C31)</f>
        <v>0</v>
      </c>
      <c r="D32" s="95">
        <f>SUM(D18:D31)</f>
        <v>0</v>
      </c>
      <c r="E32" s="95">
        <f>SUM(E18:E31)</f>
        <v>0</v>
      </c>
      <c r="F32" s="95">
        <f>SUM(F18:F31)</f>
        <v>0</v>
      </c>
      <c r="G32" s="95">
        <f>SUM(G18:G31)</f>
        <v>0</v>
      </c>
    </row>
    <row r="33" spans="1:7" ht="15.75" customHeight="1" x14ac:dyDescent="0.2"/>
    <row r="34" spans="1:7" ht="15" thickBot="1" x14ac:dyDescent="0.25"/>
    <row r="35" spans="1:7" ht="16.5" thickBot="1" x14ac:dyDescent="0.25">
      <c r="A35" s="224" t="s">
        <v>128</v>
      </c>
      <c r="B35" s="225"/>
      <c r="C35" s="225"/>
      <c r="D35" s="225"/>
      <c r="E35" s="225"/>
      <c r="F35" s="225"/>
      <c r="G35" s="226"/>
    </row>
    <row r="36" spans="1:7" ht="15.75" thickBot="1" x14ac:dyDescent="0.25">
      <c r="A36" s="90" t="s">
        <v>0</v>
      </c>
      <c r="B36" s="221" t="s">
        <v>1</v>
      </c>
      <c r="C36" s="221" t="s">
        <v>119</v>
      </c>
      <c r="D36" s="220" t="s">
        <v>129</v>
      </c>
      <c r="E36" s="220" t="s">
        <v>130</v>
      </c>
      <c r="F36" s="220" t="s">
        <v>131</v>
      </c>
      <c r="G36" s="222" t="s">
        <v>132</v>
      </c>
    </row>
    <row r="37" spans="1:7" ht="15" x14ac:dyDescent="0.2">
      <c r="A37" s="91" t="s">
        <v>70</v>
      </c>
      <c r="B37" s="221"/>
      <c r="C37" s="221"/>
      <c r="D37" s="221"/>
      <c r="E37" s="221"/>
      <c r="F37" s="221"/>
      <c r="G37" s="223"/>
    </row>
    <row r="38" spans="1:7" x14ac:dyDescent="0.2">
      <c r="A38" s="102" t="s">
        <v>71</v>
      </c>
      <c r="B38" s="134">
        <v>1247</v>
      </c>
      <c r="C38" s="74"/>
      <c r="D38" s="143">
        <f>C38*12</f>
        <v>0</v>
      </c>
      <c r="E38" s="143">
        <f t="shared" ref="E38:E47" si="6">(D38*$E$52)+D38</f>
        <v>0</v>
      </c>
      <c r="F38" s="143">
        <f t="shared" ref="F38:F47" si="7">(E38*$F$52)+E38</f>
        <v>0</v>
      </c>
      <c r="G38" s="143">
        <f>SUM(D38:F38)</f>
        <v>0</v>
      </c>
    </row>
    <row r="39" spans="1:7" x14ac:dyDescent="0.2">
      <c r="A39" s="102" t="s">
        <v>3</v>
      </c>
      <c r="B39" s="134">
        <v>420</v>
      </c>
      <c r="C39" s="74"/>
      <c r="D39" s="143">
        <f>C39*12</f>
        <v>0</v>
      </c>
      <c r="E39" s="143">
        <f t="shared" si="6"/>
        <v>0</v>
      </c>
      <c r="F39" s="143">
        <f t="shared" si="7"/>
        <v>0</v>
      </c>
      <c r="G39" s="143">
        <f>SUM(D39:F39)</f>
        <v>0</v>
      </c>
    </row>
    <row r="40" spans="1:7" x14ac:dyDescent="0.2">
      <c r="A40" s="150" t="s">
        <v>147</v>
      </c>
      <c r="B40" s="151">
        <v>458</v>
      </c>
      <c r="C40" s="148"/>
      <c r="D40" s="149">
        <f t="shared" ref="D40:D47" si="8">C40*12</f>
        <v>0</v>
      </c>
      <c r="E40" s="143">
        <f t="shared" si="6"/>
        <v>0</v>
      </c>
      <c r="F40" s="143">
        <f t="shared" si="7"/>
        <v>0</v>
      </c>
      <c r="G40" s="149">
        <f t="shared" ref="G40:G47" si="9">SUM(D40:F40)</f>
        <v>0</v>
      </c>
    </row>
    <row r="41" spans="1:7" ht="25.5" x14ac:dyDescent="0.2">
      <c r="A41" s="150" t="s">
        <v>148</v>
      </c>
      <c r="B41" s="150">
        <v>1879</v>
      </c>
      <c r="C41" s="148"/>
      <c r="D41" s="149">
        <f t="shared" si="8"/>
        <v>0</v>
      </c>
      <c r="E41" s="143">
        <f t="shared" si="6"/>
        <v>0</v>
      </c>
      <c r="F41" s="143">
        <f t="shared" si="7"/>
        <v>0</v>
      </c>
      <c r="G41" s="149">
        <f t="shared" si="9"/>
        <v>0</v>
      </c>
    </row>
    <row r="42" spans="1:7" x14ac:dyDescent="0.2">
      <c r="A42" s="150" t="s">
        <v>149</v>
      </c>
      <c r="B42" s="150">
        <v>378</v>
      </c>
      <c r="C42" s="148"/>
      <c r="D42" s="149">
        <f t="shared" si="8"/>
        <v>0</v>
      </c>
      <c r="E42" s="143">
        <f t="shared" si="6"/>
        <v>0</v>
      </c>
      <c r="F42" s="143">
        <f t="shared" si="7"/>
        <v>0</v>
      </c>
      <c r="G42" s="149">
        <f t="shared" si="9"/>
        <v>0</v>
      </c>
    </row>
    <row r="43" spans="1:7" x14ac:dyDescent="0.2">
      <c r="A43" s="150" t="s">
        <v>182</v>
      </c>
      <c r="B43" s="150">
        <v>1058</v>
      </c>
      <c r="C43" s="148"/>
      <c r="D43" s="149">
        <f t="shared" si="8"/>
        <v>0</v>
      </c>
      <c r="E43" s="143">
        <f t="shared" si="6"/>
        <v>0</v>
      </c>
      <c r="F43" s="143">
        <f t="shared" si="7"/>
        <v>0</v>
      </c>
      <c r="G43" s="149">
        <f t="shared" si="9"/>
        <v>0</v>
      </c>
    </row>
    <row r="44" spans="1:7" x14ac:dyDescent="0.2">
      <c r="A44" s="150" t="s">
        <v>183</v>
      </c>
      <c r="B44" s="150">
        <v>591</v>
      </c>
      <c r="C44" s="148"/>
      <c r="D44" s="149">
        <f t="shared" si="8"/>
        <v>0</v>
      </c>
      <c r="E44" s="143">
        <f t="shared" si="6"/>
        <v>0</v>
      </c>
      <c r="F44" s="143">
        <f t="shared" si="7"/>
        <v>0</v>
      </c>
      <c r="G44" s="149">
        <f t="shared" si="9"/>
        <v>0</v>
      </c>
    </row>
    <row r="45" spans="1:7" x14ac:dyDescent="0.2">
      <c r="A45" s="150" t="s">
        <v>184</v>
      </c>
      <c r="B45" s="150">
        <v>428</v>
      </c>
      <c r="C45" s="148"/>
      <c r="D45" s="149">
        <f t="shared" si="8"/>
        <v>0</v>
      </c>
      <c r="E45" s="143">
        <f t="shared" si="6"/>
        <v>0</v>
      </c>
      <c r="F45" s="143">
        <f t="shared" si="7"/>
        <v>0</v>
      </c>
      <c r="G45" s="149">
        <f t="shared" si="9"/>
        <v>0</v>
      </c>
    </row>
    <row r="46" spans="1:7" x14ac:dyDescent="0.2">
      <c r="A46" s="152" t="s">
        <v>150</v>
      </c>
      <c r="B46" s="152">
        <v>30</v>
      </c>
      <c r="C46" s="148"/>
      <c r="D46" s="149">
        <f t="shared" si="8"/>
        <v>0</v>
      </c>
      <c r="E46" s="143">
        <f t="shared" si="6"/>
        <v>0</v>
      </c>
      <c r="F46" s="143">
        <f t="shared" si="7"/>
        <v>0</v>
      </c>
      <c r="G46" s="149">
        <f t="shared" si="9"/>
        <v>0</v>
      </c>
    </row>
    <row r="47" spans="1:7" x14ac:dyDescent="0.2">
      <c r="A47" s="152" t="s">
        <v>151</v>
      </c>
      <c r="B47" s="152" t="s">
        <v>152</v>
      </c>
      <c r="C47" s="148"/>
      <c r="D47" s="149">
        <f t="shared" si="8"/>
        <v>0</v>
      </c>
      <c r="E47" s="143">
        <f t="shared" si="6"/>
        <v>0</v>
      </c>
      <c r="F47" s="143">
        <f t="shared" si="7"/>
        <v>0</v>
      </c>
      <c r="G47" s="149">
        <f t="shared" si="9"/>
        <v>0</v>
      </c>
    </row>
    <row r="48" spans="1:7" ht="15.75" thickBot="1" x14ac:dyDescent="0.25">
      <c r="A48" s="92" t="s">
        <v>2</v>
      </c>
      <c r="B48" s="93">
        <f>SUM(B38:B46)+59</f>
        <v>6548</v>
      </c>
      <c r="C48" s="96">
        <f>SUM(C38:C47)</f>
        <v>0</v>
      </c>
      <c r="D48" s="97">
        <f>SUM(D38:D47)</f>
        <v>0</v>
      </c>
      <c r="E48" s="97">
        <f>SUM(E38:E47)</f>
        <v>0</v>
      </c>
      <c r="F48" s="97">
        <f>SUM(F38:F47)</f>
        <v>0</v>
      </c>
      <c r="G48" s="97">
        <f>SUM(G38:G47)</f>
        <v>0</v>
      </c>
    </row>
    <row r="49" spans="1:7" ht="15.75" thickBot="1" x14ac:dyDescent="0.3">
      <c r="A49" s="230" t="s">
        <v>141</v>
      </c>
      <c r="B49" s="231"/>
      <c r="C49" s="232"/>
      <c r="D49" s="232"/>
      <c r="E49" s="232"/>
      <c r="F49" s="233"/>
      <c r="G49" s="98">
        <f>G13+G32+G48</f>
        <v>0</v>
      </c>
    </row>
    <row r="50" spans="1:7" x14ac:dyDescent="0.2">
      <c r="D50" s="88"/>
      <c r="E50" s="88"/>
      <c r="F50" s="88"/>
      <c r="G50" s="88"/>
    </row>
    <row r="51" spans="1:7" ht="15.75" x14ac:dyDescent="0.25">
      <c r="A51" s="215" t="s">
        <v>135</v>
      </c>
      <c r="B51" s="216"/>
      <c r="C51" s="216"/>
      <c r="D51" s="217"/>
      <c r="E51" s="69" t="s">
        <v>133</v>
      </c>
      <c r="F51" s="69" t="s">
        <v>134</v>
      </c>
      <c r="G51" s="88"/>
    </row>
    <row r="52" spans="1:7" x14ac:dyDescent="0.2">
      <c r="A52" s="227" t="s">
        <v>136</v>
      </c>
      <c r="B52" s="228"/>
      <c r="C52" s="228"/>
      <c r="D52" s="229"/>
      <c r="E52" s="89"/>
      <c r="F52" s="89"/>
    </row>
    <row r="53" spans="1:7" ht="15" thickBot="1" x14ac:dyDescent="0.25"/>
    <row r="54" spans="1:7" customFormat="1" ht="19.5" thickBot="1" x14ac:dyDescent="0.35">
      <c r="A54" s="167" t="s">
        <v>177</v>
      </c>
      <c r="B54" s="168"/>
      <c r="C54" s="169"/>
    </row>
    <row r="55" spans="1:7" customFormat="1" ht="24.75" customHeight="1" x14ac:dyDescent="0.25">
      <c r="A55" s="83" t="s">
        <v>178</v>
      </c>
      <c r="B55" s="139" t="s">
        <v>179</v>
      </c>
      <c r="C55" s="139" t="s">
        <v>180</v>
      </c>
    </row>
    <row r="56" spans="1:7" s="104" customFormat="1" ht="15" x14ac:dyDescent="0.25">
      <c r="A56" s="102" t="s">
        <v>181</v>
      </c>
      <c r="B56" s="134">
        <v>1</v>
      </c>
      <c r="C56" s="132"/>
      <c r="D56"/>
      <c r="E56"/>
      <c r="F56"/>
      <c r="G56"/>
    </row>
    <row r="57" spans="1:7" customFormat="1" ht="15" x14ac:dyDescent="0.25">
      <c r="A57" s="136" t="s">
        <v>185</v>
      </c>
      <c r="B57" s="136">
        <v>1</v>
      </c>
      <c r="C57" s="132"/>
    </row>
  </sheetData>
  <mergeCells count="28">
    <mergeCell ref="A15:G15"/>
    <mergeCell ref="A35:G35"/>
    <mergeCell ref="A51:D51"/>
    <mergeCell ref="A52:D52"/>
    <mergeCell ref="A49:F49"/>
    <mergeCell ref="B36:B37"/>
    <mergeCell ref="C36:C37"/>
    <mergeCell ref="B16:B17"/>
    <mergeCell ref="C16:C17"/>
    <mergeCell ref="D16:D17"/>
    <mergeCell ref="E16:E17"/>
    <mergeCell ref="F16:F17"/>
    <mergeCell ref="G16:G17"/>
    <mergeCell ref="B1:G1"/>
    <mergeCell ref="B2:G2"/>
    <mergeCell ref="B6:B7"/>
    <mergeCell ref="C6:C7"/>
    <mergeCell ref="B3:G3"/>
    <mergeCell ref="A5:G5"/>
    <mergeCell ref="D6:D7"/>
    <mergeCell ref="E6:E7"/>
    <mergeCell ref="F6:F7"/>
    <mergeCell ref="G6:G7"/>
    <mergeCell ref="A54:C54"/>
    <mergeCell ref="D36:D37"/>
    <mergeCell ref="E36:E37"/>
    <mergeCell ref="F36:F37"/>
    <mergeCell ref="G36:G37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workbookViewId="0">
      <selection activeCell="A30" sqref="A30"/>
    </sheetView>
  </sheetViews>
  <sheetFormatPr defaultRowHeight="15" x14ac:dyDescent="0.25"/>
  <cols>
    <col min="1" max="1" width="34.85546875" customWidth="1"/>
    <col min="2" max="2" width="13.85546875" customWidth="1"/>
    <col min="3" max="3" width="25.28515625" customWidth="1"/>
    <col min="4" max="6" width="22.85546875" customWidth="1"/>
    <col min="7" max="7" width="26.28515625" customWidth="1"/>
  </cols>
  <sheetData>
    <row r="1" spans="1:7" ht="15.75" x14ac:dyDescent="0.25">
      <c r="A1" s="30" t="s">
        <v>125</v>
      </c>
      <c r="B1" s="183" t="s">
        <v>6</v>
      </c>
      <c r="C1" s="184"/>
      <c r="D1" s="184"/>
      <c r="E1" s="184"/>
      <c r="F1" s="184"/>
      <c r="G1" s="185"/>
    </row>
    <row r="2" spans="1:7" ht="15.75" customHeight="1" thickBot="1" x14ac:dyDescent="0.3">
      <c r="A2" s="33" t="s">
        <v>126</v>
      </c>
      <c r="B2" s="186" t="s">
        <v>7</v>
      </c>
      <c r="C2" s="187"/>
      <c r="D2" s="187"/>
      <c r="E2" s="187"/>
      <c r="F2" s="187"/>
      <c r="G2" s="188"/>
    </row>
    <row r="3" spans="1:7" ht="16.5" thickBot="1" x14ac:dyDescent="0.3">
      <c r="A3" s="44" t="s">
        <v>8</v>
      </c>
      <c r="B3" s="189"/>
      <c r="C3" s="190"/>
      <c r="D3" s="190"/>
      <c r="E3" s="190"/>
      <c r="F3" s="190"/>
      <c r="G3" s="191"/>
    </row>
    <row r="4" spans="1:7" ht="16.5" thickBot="1" x14ac:dyDescent="0.3">
      <c r="A4" s="42"/>
      <c r="B4" s="34"/>
      <c r="C4" s="34"/>
      <c r="D4" s="34"/>
      <c r="E4" s="34"/>
      <c r="F4" s="34"/>
      <c r="G4" s="34"/>
    </row>
    <row r="5" spans="1:7" ht="16.5" thickBot="1" x14ac:dyDescent="0.3">
      <c r="A5" s="205" t="s">
        <v>128</v>
      </c>
      <c r="B5" s="206"/>
      <c r="C5" s="206"/>
      <c r="D5" s="206"/>
      <c r="E5" s="206"/>
      <c r="F5" s="206"/>
      <c r="G5" s="207"/>
    </row>
    <row r="6" spans="1:7" ht="15.75" thickBot="1" x14ac:dyDescent="0.3">
      <c r="A6" s="37" t="s">
        <v>0</v>
      </c>
      <c r="B6" s="218" t="s">
        <v>1</v>
      </c>
      <c r="C6" s="218" t="s">
        <v>119</v>
      </c>
      <c r="D6" s="195" t="s">
        <v>129</v>
      </c>
      <c r="E6" s="195" t="s">
        <v>130</v>
      </c>
      <c r="F6" s="195" t="s">
        <v>131</v>
      </c>
      <c r="G6" s="170" t="s">
        <v>132</v>
      </c>
    </row>
    <row r="7" spans="1:7" x14ac:dyDescent="0.25">
      <c r="A7" s="84" t="s">
        <v>72</v>
      </c>
      <c r="B7" s="218"/>
      <c r="C7" s="218"/>
      <c r="D7" s="218"/>
      <c r="E7" s="218"/>
      <c r="F7" s="218"/>
      <c r="G7" s="219"/>
    </row>
    <row r="8" spans="1:7" x14ac:dyDescent="0.25">
      <c r="A8" s="73" t="s">
        <v>75</v>
      </c>
      <c r="B8" s="99">
        <v>21936</v>
      </c>
      <c r="C8" s="74"/>
      <c r="D8" s="100">
        <f>C8*12</f>
        <v>0</v>
      </c>
      <c r="E8" s="100">
        <f t="shared" ref="E8:F20" si="0">(D8*E$25)+D8</f>
        <v>0</v>
      </c>
      <c r="F8" s="100">
        <f t="shared" si="0"/>
        <v>0</v>
      </c>
      <c r="G8" s="100">
        <f>SUM(D8:F8)</f>
        <v>0</v>
      </c>
    </row>
    <row r="9" spans="1:7" x14ac:dyDescent="0.25">
      <c r="A9" s="73" t="s">
        <v>73</v>
      </c>
      <c r="B9" s="99">
        <v>1000</v>
      </c>
      <c r="C9" s="74"/>
      <c r="D9" s="100">
        <f t="shared" ref="D9:D20" si="1">C9*12</f>
        <v>0</v>
      </c>
      <c r="E9" s="100">
        <f t="shared" si="0"/>
        <v>0</v>
      </c>
      <c r="F9" s="100">
        <f t="shared" si="0"/>
        <v>0</v>
      </c>
      <c r="G9" s="100">
        <f t="shared" ref="G9:G20" si="2">SUM(D9:F9)</f>
        <v>0</v>
      </c>
    </row>
    <row r="10" spans="1:7" x14ac:dyDescent="0.25">
      <c r="A10" s="73" t="s">
        <v>74</v>
      </c>
      <c r="B10" s="99">
        <v>4348</v>
      </c>
      <c r="C10" s="74"/>
      <c r="D10" s="100">
        <f t="shared" si="1"/>
        <v>0</v>
      </c>
      <c r="E10" s="100">
        <f t="shared" si="0"/>
        <v>0</v>
      </c>
      <c r="F10" s="100">
        <f t="shared" si="0"/>
        <v>0</v>
      </c>
      <c r="G10" s="100">
        <f t="shared" si="2"/>
        <v>0</v>
      </c>
    </row>
    <row r="11" spans="1:7" x14ac:dyDescent="0.25">
      <c r="A11" s="73" t="s">
        <v>76</v>
      </c>
      <c r="B11" s="99">
        <v>3000</v>
      </c>
      <c r="C11" s="74"/>
      <c r="D11" s="100">
        <f t="shared" si="1"/>
        <v>0</v>
      </c>
      <c r="E11" s="100">
        <f t="shared" si="0"/>
        <v>0</v>
      </c>
      <c r="F11" s="100">
        <f t="shared" si="0"/>
        <v>0</v>
      </c>
      <c r="G11" s="100">
        <f t="shared" si="2"/>
        <v>0</v>
      </c>
    </row>
    <row r="12" spans="1:7" x14ac:dyDescent="0.25">
      <c r="A12" s="73" t="s">
        <v>77</v>
      </c>
      <c r="B12" s="99">
        <v>594</v>
      </c>
      <c r="C12" s="74"/>
      <c r="D12" s="100">
        <f t="shared" si="1"/>
        <v>0</v>
      </c>
      <c r="E12" s="100">
        <f t="shared" si="0"/>
        <v>0</v>
      </c>
      <c r="F12" s="100">
        <f t="shared" si="0"/>
        <v>0</v>
      </c>
      <c r="G12" s="100">
        <f t="shared" si="2"/>
        <v>0</v>
      </c>
    </row>
    <row r="13" spans="1:7" x14ac:dyDescent="0.25">
      <c r="A13" s="73" t="s">
        <v>78</v>
      </c>
      <c r="B13" s="99">
        <v>2199</v>
      </c>
      <c r="C13" s="74"/>
      <c r="D13" s="100">
        <f t="shared" si="1"/>
        <v>0</v>
      </c>
      <c r="E13" s="100">
        <f t="shared" si="0"/>
        <v>0</v>
      </c>
      <c r="F13" s="100">
        <f t="shared" si="0"/>
        <v>0</v>
      </c>
      <c r="G13" s="100">
        <f t="shared" si="2"/>
        <v>0</v>
      </c>
    </row>
    <row r="14" spans="1:7" x14ac:dyDescent="0.25">
      <c r="A14" s="73" t="s">
        <v>79</v>
      </c>
      <c r="B14" s="99">
        <v>973</v>
      </c>
      <c r="C14" s="74"/>
      <c r="D14" s="100">
        <f t="shared" si="1"/>
        <v>0</v>
      </c>
      <c r="E14" s="100">
        <f t="shared" si="0"/>
        <v>0</v>
      </c>
      <c r="F14" s="100">
        <f t="shared" si="0"/>
        <v>0</v>
      </c>
      <c r="G14" s="100">
        <f t="shared" si="2"/>
        <v>0</v>
      </c>
    </row>
    <row r="15" spans="1:7" x14ac:dyDescent="0.25">
      <c r="A15" s="73" t="s">
        <v>80</v>
      </c>
      <c r="B15" s="99">
        <v>658</v>
      </c>
      <c r="C15" s="74"/>
      <c r="D15" s="100">
        <f t="shared" si="1"/>
        <v>0</v>
      </c>
      <c r="E15" s="100">
        <f t="shared" si="0"/>
        <v>0</v>
      </c>
      <c r="F15" s="100">
        <f t="shared" si="0"/>
        <v>0</v>
      </c>
      <c r="G15" s="100">
        <f t="shared" si="2"/>
        <v>0</v>
      </c>
    </row>
    <row r="16" spans="1:7" x14ac:dyDescent="0.25">
      <c r="A16" s="73" t="s">
        <v>81</v>
      </c>
      <c r="B16" s="99">
        <v>1070</v>
      </c>
      <c r="C16" s="74"/>
      <c r="D16" s="100">
        <f t="shared" si="1"/>
        <v>0</v>
      </c>
      <c r="E16" s="100">
        <f t="shared" si="0"/>
        <v>0</v>
      </c>
      <c r="F16" s="100">
        <f t="shared" si="0"/>
        <v>0</v>
      </c>
      <c r="G16" s="100">
        <f t="shared" si="2"/>
        <v>0</v>
      </c>
    </row>
    <row r="17" spans="1:7" x14ac:dyDescent="0.25">
      <c r="A17" s="73" t="s">
        <v>82</v>
      </c>
      <c r="B17" s="99">
        <v>11348</v>
      </c>
      <c r="C17" s="74"/>
      <c r="D17" s="100">
        <f t="shared" si="1"/>
        <v>0</v>
      </c>
      <c r="E17" s="100">
        <f t="shared" si="0"/>
        <v>0</v>
      </c>
      <c r="F17" s="100">
        <f t="shared" si="0"/>
        <v>0</v>
      </c>
      <c r="G17" s="100">
        <f t="shared" si="2"/>
        <v>0</v>
      </c>
    </row>
    <row r="18" spans="1:7" x14ac:dyDescent="0.25">
      <c r="A18" s="73" t="s">
        <v>83</v>
      </c>
      <c r="B18" s="99">
        <v>6300</v>
      </c>
      <c r="C18" s="74"/>
      <c r="D18" s="100">
        <f t="shared" si="1"/>
        <v>0</v>
      </c>
      <c r="E18" s="100">
        <f t="shared" si="0"/>
        <v>0</v>
      </c>
      <c r="F18" s="100">
        <f t="shared" si="0"/>
        <v>0</v>
      </c>
      <c r="G18" s="100">
        <f t="shared" si="2"/>
        <v>0</v>
      </c>
    </row>
    <row r="19" spans="1:7" x14ac:dyDescent="0.25">
      <c r="A19" s="73" t="s">
        <v>84</v>
      </c>
      <c r="B19" s="99">
        <v>18244</v>
      </c>
      <c r="C19" s="74"/>
      <c r="D19" s="100">
        <f t="shared" si="1"/>
        <v>0</v>
      </c>
      <c r="E19" s="100">
        <f t="shared" si="0"/>
        <v>0</v>
      </c>
      <c r="F19" s="100">
        <f t="shared" si="0"/>
        <v>0</v>
      </c>
      <c r="G19" s="100">
        <f t="shared" si="2"/>
        <v>0</v>
      </c>
    </row>
    <row r="20" spans="1:7" x14ac:dyDescent="0.25">
      <c r="A20" s="73" t="s">
        <v>85</v>
      </c>
      <c r="B20" s="99">
        <v>6000</v>
      </c>
      <c r="C20" s="74"/>
      <c r="D20" s="100">
        <f t="shared" si="1"/>
        <v>0</v>
      </c>
      <c r="E20" s="100">
        <f t="shared" si="0"/>
        <v>0</v>
      </c>
      <c r="F20" s="100">
        <f t="shared" si="0"/>
        <v>0</v>
      </c>
      <c r="G20" s="100">
        <f t="shared" si="2"/>
        <v>0</v>
      </c>
    </row>
    <row r="21" spans="1:7" s="80" customFormat="1" ht="16.5" thickBot="1" x14ac:dyDescent="0.3">
      <c r="A21" s="4" t="s">
        <v>2</v>
      </c>
      <c r="B21" s="78">
        <f t="shared" ref="B21:G21" si="3">SUM(B8:B20)</f>
        <v>77670</v>
      </c>
      <c r="C21" s="67">
        <f t="shared" si="3"/>
        <v>0</v>
      </c>
      <c r="D21" s="72">
        <f t="shared" si="3"/>
        <v>0</v>
      </c>
      <c r="E21" s="72">
        <f t="shared" si="3"/>
        <v>0</v>
      </c>
      <c r="F21" s="72">
        <f t="shared" si="3"/>
        <v>0</v>
      </c>
      <c r="G21" s="72">
        <f t="shared" si="3"/>
        <v>0</v>
      </c>
    </row>
    <row r="22" spans="1:7" s="80" customFormat="1" ht="16.5" thickBot="1" x14ac:dyDescent="0.3">
      <c r="A22" s="202" t="s">
        <v>143</v>
      </c>
      <c r="B22" s="203"/>
      <c r="C22" s="236"/>
      <c r="D22" s="236"/>
      <c r="E22" s="236"/>
      <c r="F22" s="237"/>
      <c r="G22" s="153">
        <f>G21</f>
        <v>0</v>
      </c>
    </row>
    <row r="24" spans="1:7" ht="15.75" x14ac:dyDescent="0.25">
      <c r="A24" s="177" t="s">
        <v>135</v>
      </c>
      <c r="B24" s="178"/>
      <c r="C24" s="178"/>
      <c r="D24" s="179"/>
      <c r="E24" s="51" t="s">
        <v>133</v>
      </c>
      <c r="F24" s="51" t="s">
        <v>134</v>
      </c>
    </row>
    <row r="25" spans="1:7" x14ac:dyDescent="0.25">
      <c r="A25" s="174" t="s">
        <v>136</v>
      </c>
      <c r="B25" s="175"/>
      <c r="C25" s="175"/>
      <c r="D25" s="176"/>
      <c r="E25" s="50"/>
      <c r="F25" s="50"/>
    </row>
    <row r="26" spans="1:7" ht="15.75" thickBot="1" x14ac:dyDescent="0.3"/>
    <row r="27" spans="1:7" ht="19.5" thickBot="1" x14ac:dyDescent="0.35">
      <c r="A27" s="167" t="s">
        <v>177</v>
      </c>
      <c r="B27" s="168"/>
      <c r="C27" s="169"/>
    </row>
    <row r="28" spans="1:7" ht="24.75" customHeight="1" x14ac:dyDescent="0.25">
      <c r="A28" s="83" t="s">
        <v>178</v>
      </c>
      <c r="B28" s="139" t="s">
        <v>179</v>
      </c>
      <c r="C28" s="139" t="s">
        <v>180</v>
      </c>
    </row>
    <row r="29" spans="1:7" s="104" customFormat="1" x14ac:dyDescent="0.25">
      <c r="A29" s="102" t="s">
        <v>181</v>
      </c>
      <c r="B29" s="134">
        <v>1</v>
      </c>
      <c r="C29" s="132"/>
      <c r="D29"/>
      <c r="E29"/>
      <c r="F29"/>
      <c r="G29"/>
    </row>
    <row r="30" spans="1:7" x14ac:dyDescent="0.25">
      <c r="A30" s="136" t="s">
        <v>185</v>
      </c>
      <c r="B30" s="136">
        <v>1</v>
      </c>
      <c r="C30" s="132"/>
    </row>
  </sheetData>
  <mergeCells count="14">
    <mergeCell ref="B1:G1"/>
    <mergeCell ref="B2:G2"/>
    <mergeCell ref="B6:B7"/>
    <mergeCell ref="C6:C7"/>
    <mergeCell ref="A24:D24"/>
    <mergeCell ref="A25:D25"/>
    <mergeCell ref="A22:F22"/>
    <mergeCell ref="B3:G3"/>
    <mergeCell ref="A5:G5"/>
    <mergeCell ref="A27:C27"/>
    <mergeCell ref="D6:D7"/>
    <mergeCell ref="E6:E7"/>
    <mergeCell ref="F6:F7"/>
    <mergeCell ref="G6:G7"/>
  </mergeCells>
  <phoneticPr fontId="3" type="noConversion"/>
  <pageMargins left="0.7" right="0.7" top="0.75" bottom="0.75" header="0.3" footer="0.3"/>
  <pageSetup paperSize="9"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workbookViewId="0">
      <selection activeCell="B15" sqref="B15"/>
    </sheetView>
  </sheetViews>
  <sheetFormatPr defaultRowHeight="15" x14ac:dyDescent="0.25"/>
  <cols>
    <col min="1" max="1" width="43.85546875" customWidth="1"/>
    <col min="2" max="2" width="11.42578125" customWidth="1"/>
    <col min="3" max="3" width="20.140625" customWidth="1"/>
    <col min="4" max="4" width="23.85546875" customWidth="1"/>
    <col min="5" max="5" width="22.28515625" customWidth="1"/>
    <col min="6" max="6" width="21.7109375" customWidth="1"/>
    <col min="7" max="7" width="21.85546875" customWidth="1"/>
  </cols>
  <sheetData>
    <row r="1" spans="1:7" ht="15.75" customHeight="1" x14ac:dyDescent="0.25">
      <c r="A1" s="30" t="s">
        <v>125</v>
      </c>
      <c r="B1" s="183" t="s">
        <v>6</v>
      </c>
      <c r="C1" s="184"/>
      <c r="D1" s="184"/>
      <c r="E1" s="184"/>
      <c r="F1" s="184"/>
      <c r="G1" s="185"/>
    </row>
    <row r="2" spans="1:7" ht="15.75" customHeight="1" thickBot="1" x14ac:dyDescent="0.3">
      <c r="A2" s="33" t="s">
        <v>126</v>
      </c>
      <c r="B2" s="186" t="s">
        <v>7</v>
      </c>
      <c r="C2" s="187"/>
      <c r="D2" s="187"/>
      <c r="E2" s="187"/>
      <c r="F2" s="187"/>
      <c r="G2" s="188"/>
    </row>
    <row r="3" spans="1:7" ht="16.5" thickBot="1" x14ac:dyDescent="0.3">
      <c r="A3" s="44" t="s">
        <v>8</v>
      </c>
      <c r="B3" s="189"/>
      <c r="C3" s="190"/>
      <c r="D3" s="190"/>
      <c r="E3" s="190"/>
      <c r="F3" s="190"/>
      <c r="G3" s="191"/>
    </row>
    <row r="4" spans="1:7" ht="15.75" customHeight="1" thickBot="1" x14ac:dyDescent="0.3">
      <c r="A4" s="34"/>
      <c r="B4" s="34"/>
      <c r="C4" s="34"/>
      <c r="D4" s="34"/>
      <c r="E4" s="34"/>
      <c r="F4" s="34"/>
      <c r="G4" s="34"/>
    </row>
    <row r="5" spans="1:7" ht="16.5" thickBot="1" x14ac:dyDescent="0.3">
      <c r="A5" s="240" t="s">
        <v>127</v>
      </c>
      <c r="B5" s="241"/>
      <c r="C5" s="241"/>
      <c r="D5" s="241"/>
      <c r="E5" s="241"/>
      <c r="F5" s="241"/>
      <c r="G5" s="242"/>
    </row>
    <row r="6" spans="1:7" ht="15.75" thickBot="1" x14ac:dyDescent="0.3">
      <c r="A6" s="37" t="s">
        <v>0</v>
      </c>
      <c r="B6" s="218" t="s">
        <v>1</v>
      </c>
      <c r="C6" s="218" t="s">
        <v>15</v>
      </c>
      <c r="D6" s="195" t="s">
        <v>129</v>
      </c>
      <c r="E6" s="195" t="s">
        <v>130</v>
      </c>
      <c r="F6" s="195" t="s">
        <v>131</v>
      </c>
      <c r="G6" s="170" t="s">
        <v>132</v>
      </c>
    </row>
    <row r="7" spans="1:7" x14ac:dyDescent="0.25">
      <c r="A7" s="84" t="s">
        <v>86</v>
      </c>
      <c r="B7" s="218"/>
      <c r="C7" s="218"/>
      <c r="D7" s="218"/>
      <c r="E7" s="218"/>
      <c r="F7" s="218"/>
      <c r="G7" s="219"/>
    </row>
    <row r="8" spans="1:7" x14ac:dyDescent="0.25">
      <c r="A8" s="102" t="s">
        <v>87</v>
      </c>
      <c r="B8" s="103">
        <v>8540</v>
      </c>
      <c r="C8" s="74"/>
      <c r="D8" s="100">
        <f>C8*12</f>
        <v>0</v>
      </c>
      <c r="E8" s="100">
        <f>(D8*E$28)+D8</f>
        <v>0</v>
      </c>
      <c r="F8" s="100">
        <f>(E8*F$28)+E8</f>
        <v>0</v>
      </c>
      <c r="G8" s="100">
        <f>SUM(D8:F8)</f>
        <v>0</v>
      </c>
    </row>
    <row r="9" spans="1:7" x14ac:dyDescent="0.25">
      <c r="A9" s="102" t="s">
        <v>88</v>
      </c>
      <c r="B9" s="103">
        <v>4517</v>
      </c>
      <c r="C9" s="74"/>
      <c r="D9" s="100">
        <f>C9*12</f>
        <v>0</v>
      </c>
      <c r="E9" s="100">
        <f>(D9*E$28)+D9</f>
        <v>0</v>
      </c>
      <c r="F9" s="100">
        <f>(E9*F$28)+E9</f>
        <v>0</v>
      </c>
      <c r="G9" s="100">
        <f>SUM(D9:F9)</f>
        <v>0</v>
      </c>
    </row>
    <row r="10" spans="1:7" x14ac:dyDescent="0.25">
      <c r="A10" s="4" t="s">
        <v>2</v>
      </c>
      <c r="B10" s="4">
        <f t="shared" ref="B10:G10" si="0">SUM(B8:B9)</f>
        <v>13057</v>
      </c>
      <c r="C10" s="67">
        <f t="shared" si="0"/>
        <v>0</v>
      </c>
      <c r="D10" s="81">
        <f t="shared" si="0"/>
        <v>0</v>
      </c>
      <c r="E10" s="82">
        <f t="shared" si="0"/>
        <v>0</v>
      </c>
      <c r="F10" s="82">
        <f t="shared" si="0"/>
        <v>0</v>
      </c>
      <c r="G10" s="82">
        <f t="shared" si="0"/>
        <v>0</v>
      </c>
    </row>
    <row r="11" spans="1:7" ht="15.75" customHeight="1" thickBot="1" x14ac:dyDescent="0.3">
      <c r="A11" s="29"/>
      <c r="B11" s="29"/>
      <c r="C11" s="29"/>
      <c r="D11" s="29"/>
      <c r="E11" s="29"/>
      <c r="F11" s="29"/>
      <c r="G11" s="29"/>
    </row>
    <row r="12" spans="1:7" ht="16.5" thickBot="1" x14ac:dyDescent="0.3">
      <c r="A12" s="240" t="s">
        <v>128</v>
      </c>
      <c r="B12" s="241"/>
      <c r="C12" s="241"/>
      <c r="D12" s="241"/>
      <c r="E12" s="241"/>
      <c r="F12" s="241"/>
      <c r="G12" s="242"/>
    </row>
    <row r="13" spans="1:7" ht="15.75" customHeight="1" thickBot="1" x14ac:dyDescent="0.3">
      <c r="A13" s="1" t="s">
        <v>0</v>
      </c>
      <c r="B13" s="195" t="s">
        <v>1</v>
      </c>
      <c r="C13" s="238" t="s">
        <v>15</v>
      </c>
      <c r="D13" s="195" t="s">
        <v>129</v>
      </c>
      <c r="E13" s="195" t="s">
        <v>130</v>
      </c>
      <c r="F13" s="195" t="s">
        <v>131</v>
      </c>
      <c r="G13" s="170" t="s">
        <v>132</v>
      </c>
    </row>
    <row r="14" spans="1:7" x14ac:dyDescent="0.25">
      <c r="A14" s="84" t="s">
        <v>86</v>
      </c>
      <c r="B14" s="218"/>
      <c r="C14" s="239"/>
      <c r="D14" s="218"/>
      <c r="E14" s="218"/>
      <c r="F14" s="218"/>
      <c r="G14" s="219"/>
    </row>
    <row r="15" spans="1:7" x14ac:dyDescent="0.25">
      <c r="A15" s="102" t="s">
        <v>89</v>
      </c>
      <c r="B15" s="103">
        <v>60</v>
      </c>
      <c r="C15" s="74"/>
      <c r="D15" s="100">
        <f>C15*12</f>
        <v>0</v>
      </c>
      <c r="E15" s="100">
        <f t="shared" ref="E15:F23" si="1">(D15*E$28)+D15</f>
        <v>0</v>
      </c>
      <c r="F15" s="100">
        <f t="shared" si="1"/>
        <v>0</v>
      </c>
      <c r="G15" s="100">
        <f>SUM(D15:F15)</f>
        <v>0</v>
      </c>
    </row>
    <row r="16" spans="1:7" x14ac:dyDescent="0.25">
      <c r="A16" s="102" t="s">
        <v>90</v>
      </c>
      <c r="B16" s="103">
        <v>1000</v>
      </c>
      <c r="C16" s="74"/>
      <c r="D16" s="100">
        <f t="shared" ref="D16:D23" si="2">C16*12</f>
        <v>0</v>
      </c>
      <c r="E16" s="100">
        <f t="shared" si="1"/>
        <v>0</v>
      </c>
      <c r="F16" s="100">
        <f t="shared" si="1"/>
        <v>0</v>
      </c>
      <c r="G16" s="100">
        <f t="shared" ref="G16:G23" si="3">SUM(D16:F16)</f>
        <v>0</v>
      </c>
    </row>
    <row r="17" spans="1:7" x14ac:dyDescent="0.25">
      <c r="A17" s="102" t="s">
        <v>91</v>
      </c>
      <c r="B17" s="103">
        <v>36</v>
      </c>
      <c r="C17" s="74"/>
      <c r="D17" s="100">
        <f t="shared" si="2"/>
        <v>0</v>
      </c>
      <c r="E17" s="100">
        <f t="shared" si="1"/>
        <v>0</v>
      </c>
      <c r="F17" s="100">
        <f t="shared" si="1"/>
        <v>0</v>
      </c>
      <c r="G17" s="100">
        <f t="shared" si="3"/>
        <v>0</v>
      </c>
    </row>
    <row r="18" spans="1:7" x14ac:dyDescent="0.25">
      <c r="A18" s="102" t="s">
        <v>146</v>
      </c>
      <c r="B18" s="103">
        <v>1320</v>
      </c>
      <c r="C18" s="74"/>
      <c r="D18" s="100">
        <f t="shared" si="2"/>
        <v>0</v>
      </c>
      <c r="E18" s="100">
        <f t="shared" si="1"/>
        <v>0</v>
      </c>
      <c r="F18" s="100">
        <f t="shared" si="1"/>
        <v>0</v>
      </c>
      <c r="G18" s="100">
        <f t="shared" si="3"/>
        <v>0</v>
      </c>
    </row>
    <row r="19" spans="1:7" x14ac:dyDescent="0.25">
      <c r="A19" s="102" t="s">
        <v>92</v>
      </c>
      <c r="B19" s="103">
        <v>735</v>
      </c>
      <c r="C19" s="74"/>
      <c r="D19" s="100">
        <f t="shared" si="2"/>
        <v>0</v>
      </c>
      <c r="E19" s="100">
        <f t="shared" si="1"/>
        <v>0</v>
      </c>
      <c r="F19" s="100">
        <f t="shared" si="1"/>
        <v>0</v>
      </c>
      <c r="G19" s="100">
        <f t="shared" si="3"/>
        <v>0</v>
      </c>
    </row>
    <row r="20" spans="1:7" x14ac:dyDescent="0.25">
      <c r="A20" s="102" t="s">
        <v>93</v>
      </c>
      <c r="B20" s="103">
        <v>1811</v>
      </c>
      <c r="C20" s="74"/>
      <c r="D20" s="100">
        <f t="shared" si="2"/>
        <v>0</v>
      </c>
      <c r="E20" s="100">
        <f t="shared" si="1"/>
        <v>0</v>
      </c>
      <c r="F20" s="100">
        <f t="shared" si="1"/>
        <v>0</v>
      </c>
      <c r="G20" s="100">
        <f t="shared" si="3"/>
        <v>0</v>
      </c>
    </row>
    <row r="21" spans="1:7" x14ac:dyDescent="0.25">
      <c r="A21" s="102" t="s">
        <v>94</v>
      </c>
      <c r="B21" s="103">
        <v>3100</v>
      </c>
      <c r="C21" s="74"/>
      <c r="D21" s="100">
        <f t="shared" si="2"/>
        <v>0</v>
      </c>
      <c r="E21" s="100">
        <f t="shared" si="1"/>
        <v>0</v>
      </c>
      <c r="F21" s="100">
        <f t="shared" si="1"/>
        <v>0</v>
      </c>
      <c r="G21" s="100">
        <f t="shared" si="3"/>
        <v>0</v>
      </c>
    </row>
    <row r="22" spans="1:7" x14ac:dyDescent="0.25">
      <c r="A22" s="102" t="s">
        <v>95</v>
      </c>
      <c r="B22" s="103">
        <v>12180</v>
      </c>
      <c r="C22" s="74"/>
      <c r="D22" s="100">
        <f t="shared" si="2"/>
        <v>0</v>
      </c>
      <c r="E22" s="100">
        <f t="shared" si="1"/>
        <v>0</v>
      </c>
      <c r="F22" s="100">
        <f t="shared" si="1"/>
        <v>0</v>
      </c>
      <c r="G22" s="100">
        <f t="shared" si="3"/>
        <v>0</v>
      </c>
    </row>
    <row r="23" spans="1:7" x14ac:dyDescent="0.25">
      <c r="A23" s="102" t="s">
        <v>96</v>
      </c>
      <c r="B23" s="103">
        <v>893</v>
      </c>
      <c r="C23" s="74"/>
      <c r="D23" s="100">
        <f t="shared" si="2"/>
        <v>0</v>
      </c>
      <c r="E23" s="100">
        <f t="shared" si="1"/>
        <v>0</v>
      </c>
      <c r="F23" s="100">
        <f t="shared" si="1"/>
        <v>0</v>
      </c>
      <c r="G23" s="100">
        <f t="shared" si="3"/>
        <v>0</v>
      </c>
    </row>
    <row r="24" spans="1:7" ht="15.75" thickBot="1" x14ac:dyDescent="0.3">
      <c r="A24" s="4" t="s">
        <v>2</v>
      </c>
      <c r="B24" s="78">
        <f t="shared" ref="B24:G24" si="4">SUM(B15:B23)</f>
        <v>21135</v>
      </c>
      <c r="C24" s="67">
        <f t="shared" si="4"/>
        <v>0</v>
      </c>
      <c r="D24" s="72">
        <f t="shared" si="4"/>
        <v>0</v>
      </c>
      <c r="E24" s="72">
        <f t="shared" si="4"/>
        <v>0</v>
      </c>
      <c r="F24" s="72">
        <f t="shared" si="4"/>
        <v>0</v>
      </c>
      <c r="G24" s="72">
        <f t="shared" si="4"/>
        <v>0</v>
      </c>
    </row>
    <row r="25" spans="1:7" ht="15.75" thickBot="1" x14ac:dyDescent="0.3">
      <c r="A25" s="202" t="s">
        <v>142</v>
      </c>
      <c r="B25" s="203"/>
      <c r="C25" s="236"/>
      <c r="D25" s="236"/>
      <c r="E25" s="236"/>
      <c r="F25" s="237"/>
      <c r="G25" s="79">
        <f>G10+G24</f>
        <v>0</v>
      </c>
    </row>
    <row r="27" spans="1:7" ht="15.75" x14ac:dyDescent="0.25">
      <c r="A27" s="177" t="s">
        <v>135</v>
      </c>
      <c r="B27" s="178"/>
      <c r="C27" s="178"/>
      <c r="D27" s="179"/>
      <c r="E27" s="51" t="s">
        <v>133</v>
      </c>
      <c r="F27" s="51" t="s">
        <v>134</v>
      </c>
    </row>
    <row r="28" spans="1:7" x14ac:dyDescent="0.25">
      <c r="A28" s="174" t="s">
        <v>136</v>
      </c>
      <c r="B28" s="175"/>
      <c r="C28" s="175"/>
      <c r="D28" s="176"/>
      <c r="E28" s="50"/>
      <c r="F28" s="50"/>
    </row>
    <row r="29" spans="1:7" ht="15.75" thickBot="1" x14ac:dyDescent="0.3"/>
    <row r="30" spans="1:7" ht="19.5" thickBot="1" x14ac:dyDescent="0.35">
      <c r="A30" s="167" t="s">
        <v>177</v>
      </c>
      <c r="B30" s="168"/>
      <c r="C30" s="169"/>
    </row>
    <row r="31" spans="1:7" x14ac:dyDescent="0.25">
      <c r="A31" s="83" t="s">
        <v>178</v>
      </c>
      <c r="B31" s="139" t="s">
        <v>179</v>
      </c>
      <c r="C31" s="139" t="s">
        <v>180</v>
      </c>
    </row>
    <row r="32" spans="1:7" s="104" customFormat="1" x14ac:dyDescent="0.25">
      <c r="A32" s="102" t="s">
        <v>181</v>
      </c>
      <c r="B32" s="134">
        <v>1</v>
      </c>
      <c r="C32" s="132"/>
      <c r="D32"/>
      <c r="E32"/>
      <c r="F32"/>
      <c r="G32"/>
    </row>
    <row r="33" spans="1:3" x14ac:dyDescent="0.25">
      <c r="A33" s="136" t="s">
        <v>185</v>
      </c>
      <c r="B33" s="136">
        <v>1</v>
      </c>
      <c r="C33" s="132"/>
    </row>
  </sheetData>
  <mergeCells count="21">
    <mergeCell ref="B1:G1"/>
    <mergeCell ref="B2:G2"/>
    <mergeCell ref="B6:B7"/>
    <mergeCell ref="C6:C7"/>
    <mergeCell ref="B3:G3"/>
    <mergeCell ref="A5:G5"/>
    <mergeCell ref="A30:C30"/>
    <mergeCell ref="D6:D7"/>
    <mergeCell ref="E6:E7"/>
    <mergeCell ref="F6:F7"/>
    <mergeCell ref="G6:G7"/>
    <mergeCell ref="G13:G14"/>
    <mergeCell ref="F13:F14"/>
    <mergeCell ref="E13:E14"/>
    <mergeCell ref="D13:D14"/>
    <mergeCell ref="A27:D27"/>
    <mergeCell ref="B13:B14"/>
    <mergeCell ref="C13:C14"/>
    <mergeCell ref="A12:G12"/>
    <mergeCell ref="A28:D28"/>
    <mergeCell ref="A25:F25"/>
  </mergeCells>
  <phoneticPr fontId="3" type="noConversion"/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Cover page</vt:lpstr>
      <vt:lpstr>Cluster 1</vt:lpstr>
      <vt:lpstr>Cluster 2</vt:lpstr>
      <vt:lpstr>Cluster 3</vt:lpstr>
      <vt:lpstr>Cluster 4</vt:lpstr>
      <vt:lpstr>Cluster 5</vt:lpstr>
      <vt:lpstr>Cluster 6</vt:lpstr>
      <vt:lpstr>Cluster 7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s1025379</dc:creator>
  <cp:lastModifiedBy>Vuyokazi Ntshinga</cp:lastModifiedBy>
  <cp:lastPrinted>2016-06-14T09:02:46Z</cp:lastPrinted>
  <dcterms:created xsi:type="dcterms:W3CDTF">2012-05-08T06:49:13Z</dcterms:created>
  <dcterms:modified xsi:type="dcterms:W3CDTF">2016-07-08T09:22:28Z</dcterms:modified>
</cp:coreProperties>
</file>