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2027147\AppData\Local\Temp\Temp1_SARS-Tend-RFP11-2021-Integrated-Hygiene-and-Specialised-Cleaning (1).zip\Annexures\"/>
    </mc:Choice>
  </mc:AlternateContent>
  <bookViews>
    <workbookView xWindow="0" yWindow="0" windowWidth="23040" windowHeight="9192" firstSheet="2" activeTab="4"/>
  </bookViews>
  <sheets>
    <sheet name="Work Package" sheetId="2" r:id="rId1"/>
    <sheet name="Property classification" sheetId="3" r:id="rId2"/>
    <sheet name="Building Info" sheetId="9" r:id="rId3"/>
    <sheet name="Service Matrix" sheetId="5" r:id="rId4"/>
    <sheet name="Garden services matrix" sheetId="12" r:id="rId5"/>
    <sheet name="Cluster A - Inland" sheetId="11" r:id="rId6"/>
    <sheet name="Cluster B- Coastal" sheetId="10" r:id="rId7"/>
  </sheets>
  <externalReferences>
    <externalReference r:id="rId8"/>
  </externalReferences>
  <definedNames>
    <definedName name="_xlnm._FilterDatabase" localSheetId="3" hidden="1">'Service Matrix'!$C$11:$F$25</definedName>
    <definedName name="BuildingStandard">[1]Lookup!$N$3:$N$4</definedName>
    <definedName name="Mandatory1">[1]Lookup!$F$4:$F$5</definedName>
    <definedName name="NonMandatory">[1]Lookup!$H$4:$H$4</definedName>
    <definedName name="Region">[1]Lookup!$Q$3:$Q$77</definedName>
    <definedName name="YesNo">[1]Lookup!$B$3:$B$4</definedName>
  </definedNames>
  <calcPr calcId="162913"/>
</workbook>
</file>

<file path=xl/calcChain.xml><?xml version="1.0" encoding="utf-8"?>
<calcChain xmlns="http://schemas.openxmlformats.org/spreadsheetml/2006/main">
  <c r="Q5" i="9" l="1"/>
  <c r="S21" i="9"/>
  <c r="V21" i="9"/>
  <c r="V22" i="9"/>
  <c r="A24" i="9"/>
  <c r="A26" i="9"/>
  <c r="A27" i="9" s="1"/>
  <c r="A28" i="9" s="1"/>
  <c r="Q29" i="9"/>
  <c r="A31" i="9"/>
  <c r="Q32" i="9"/>
  <c r="Q48" i="9"/>
  <c r="Q51" i="9"/>
  <c r="A54" i="9"/>
  <c r="A55" i="9" s="1"/>
  <c r="A58" i="9"/>
  <c r="A60" i="9"/>
  <c r="A66" i="9"/>
  <c r="A67" i="9" s="1"/>
  <c r="A68" i="9" s="1"/>
  <c r="A69" i="9" s="1"/>
  <c r="A56" i="9" s="1"/>
  <c r="A70" i="9" s="1"/>
  <c r="A71" i="9" s="1"/>
  <c r="A72" i="9" s="1"/>
  <c r="A74" i="9"/>
  <c r="A75" i="9" s="1"/>
  <c r="A76" i="9" s="1"/>
  <c r="A77" i="9" s="1"/>
  <c r="A78" i="9" s="1"/>
  <c r="V77" i="9"/>
  <c r="V78" i="9"/>
  <c r="V80" i="9"/>
  <c r="A81" i="9"/>
  <c r="A82" i="9" s="1"/>
  <c r="A83" i="9" s="1"/>
  <c r="A84" i="9" s="1"/>
  <c r="A85" i="9" s="1"/>
  <c r="Q82" i="9"/>
  <c r="V84" i="9"/>
  <c r="A87" i="9"/>
  <c r="A89" i="9"/>
  <c r="O89" i="9"/>
  <c r="A99" i="9"/>
  <c r="A100" i="9" s="1"/>
  <c r="A113" i="9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V113" i="9"/>
  <c r="V114" i="9"/>
  <c r="V115" i="9"/>
  <c r="S116" i="9"/>
  <c r="V117" i="9"/>
  <c r="S118" i="9"/>
  <c r="V119" i="9"/>
  <c r="V120" i="9"/>
  <c r="V121" i="9"/>
  <c r="V122" i="9"/>
  <c r="V123" i="9"/>
  <c r="S124" i="9"/>
  <c r="S125" i="9"/>
  <c r="A129" i="9"/>
  <c r="A130" i="9" s="1"/>
  <c r="A140" i="9"/>
  <c r="A141" i="9" s="1"/>
  <c r="A142" i="9" s="1"/>
  <c r="A143" i="9" s="1"/>
  <c r="A144" i="9" s="1"/>
  <c r="K147" i="9"/>
  <c r="L147" i="9"/>
  <c r="M147" i="9"/>
  <c r="N147" i="9"/>
  <c r="N148" i="9" s="1"/>
  <c r="O147" i="9"/>
  <c r="P147" i="9"/>
  <c r="Q147" i="9"/>
  <c r="R147" i="9"/>
  <c r="T147" i="9"/>
  <c r="U147" i="9"/>
  <c r="V147" i="9"/>
  <c r="AA147" i="9"/>
  <c r="D150" i="9"/>
  <c r="D161" i="9" s="1"/>
  <c r="D151" i="9"/>
  <c r="D152" i="9"/>
  <c r="D154" i="9"/>
  <c r="D155" i="9"/>
  <c r="D156" i="9"/>
  <c r="D157" i="9"/>
  <c r="D158" i="9"/>
  <c r="D159" i="9"/>
  <c r="D160" i="9"/>
  <c r="D163" i="9"/>
  <c r="S147" i="9" l="1"/>
  <c r="K148" i="9"/>
  <c r="E152" i="9"/>
  <c r="E156" i="9"/>
  <c r="E160" i="9"/>
  <c r="E154" i="9"/>
  <c r="E155" i="9"/>
  <c r="E157" i="9"/>
  <c r="E158" i="9"/>
  <c r="E151" i="9"/>
  <c r="E150" i="9"/>
  <c r="E161" i="9" s="1"/>
  <c r="E163" i="9"/>
  <c r="E159" i="9"/>
  <c r="L148" i="9"/>
  <c r="D153" i="9" s="1"/>
  <c r="E153" i="9" s="1"/>
</calcChain>
</file>

<file path=xl/sharedStrings.xml><?xml version="1.0" encoding="utf-8"?>
<sst xmlns="http://schemas.openxmlformats.org/spreadsheetml/2006/main" count="3780" uniqueCount="679">
  <si>
    <t>Work Package</t>
  </si>
  <si>
    <t>PROPERTY INFORMATION</t>
  </si>
  <si>
    <t>Building Name</t>
  </si>
  <si>
    <t>Address</t>
  </si>
  <si>
    <t>PROPERTY CLASSIFICATIONS</t>
  </si>
  <si>
    <t>Building Category</t>
  </si>
  <si>
    <t>Business &amp; Occupational Profile</t>
  </si>
  <si>
    <t>Description</t>
  </si>
  <si>
    <t>General office areas and customer facing areas.</t>
  </si>
  <si>
    <t>Warehouses</t>
  </si>
  <si>
    <t xml:space="preserve">Large storage facility with limited office space and low density occupation by Supplier Personnel. </t>
  </si>
  <si>
    <t>External parks, grounds and car parks</t>
  </si>
  <si>
    <t>External car parks and grounds including externally fixed Assets - such as fences, gates, fountains etc.</t>
  </si>
  <si>
    <t xml:space="preserve">Residential Buildings </t>
  </si>
  <si>
    <t>Residential accommodation / areas.</t>
  </si>
  <si>
    <t>Areas associated with the housing of animals such as dog kennels (DDUs)</t>
  </si>
  <si>
    <t>Building Location</t>
  </si>
  <si>
    <t>Service Reference</t>
  </si>
  <si>
    <t>Service Name</t>
  </si>
  <si>
    <t>Unit of Measure</t>
  </si>
  <si>
    <t>service (per annum)</t>
  </si>
  <si>
    <t>hourly rate</t>
  </si>
  <si>
    <t>General Waste</t>
  </si>
  <si>
    <t>tonne</t>
  </si>
  <si>
    <t>Recycled Waste</t>
  </si>
  <si>
    <t>N/A</t>
  </si>
  <si>
    <t>No</t>
  </si>
  <si>
    <t>General branch office - Customer Facing</t>
  </si>
  <si>
    <t>Old Goverment Building</t>
  </si>
  <si>
    <t>Government Building</t>
  </si>
  <si>
    <t>Mpumalanga Region</t>
  </si>
  <si>
    <t>Justice Building</t>
  </si>
  <si>
    <t>North West Region</t>
  </si>
  <si>
    <t xml:space="preserve">Land Ports of entries </t>
  </si>
  <si>
    <t>Areas associated with land transportation and supporting facilities</t>
  </si>
  <si>
    <t xml:space="preserve">Detector Dog Facilities </t>
  </si>
  <si>
    <t>Medical Centre</t>
  </si>
  <si>
    <t>Receivers Building</t>
  </si>
  <si>
    <t>Provence Building</t>
  </si>
  <si>
    <t>New Branch Office (Ex Game)</t>
  </si>
  <si>
    <t>Komongwe House</t>
  </si>
  <si>
    <t>Damelin Building</t>
  </si>
  <si>
    <t>Sodema Building</t>
  </si>
  <si>
    <t>Free state Region</t>
  </si>
  <si>
    <t>New Central Govt Bldg</t>
  </si>
  <si>
    <t xml:space="preserve">Zastron </t>
  </si>
  <si>
    <t>LMC Centre</t>
  </si>
  <si>
    <t>Standard Bank Building</t>
  </si>
  <si>
    <t>Maluti Square</t>
  </si>
  <si>
    <t>ladybrand DDU</t>
  </si>
  <si>
    <t>Orange Toyota Building</t>
  </si>
  <si>
    <t>Revenue House</t>
  </si>
  <si>
    <t>Revenue Building</t>
  </si>
  <si>
    <t xml:space="preserve">Hillcrest </t>
  </si>
  <si>
    <t>Sanlam building</t>
  </si>
  <si>
    <t>Waverley Park Phase 3</t>
  </si>
  <si>
    <t>Kwazulu Natal Region</t>
  </si>
  <si>
    <t>Trescon House</t>
  </si>
  <si>
    <t>Customs House</t>
  </si>
  <si>
    <t xml:space="preserve">Customs Scanner Shed and Offices </t>
  </si>
  <si>
    <t>Albany House</t>
  </si>
  <si>
    <t xml:space="preserve">Pinetown </t>
  </si>
  <si>
    <t xml:space="preserve">Customs House </t>
  </si>
  <si>
    <t>Bay Side Mall</t>
  </si>
  <si>
    <t>King Shaka Int Airport</t>
  </si>
  <si>
    <t>9 Armitage Road</t>
  </si>
  <si>
    <t>16 Bisset Street</t>
  </si>
  <si>
    <t>Dube Trade Port Cargo Term</t>
  </si>
  <si>
    <t>29 Equinox Drive</t>
  </si>
  <si>
    <t xml:space="preserve">Victoria Mall </t>
  </si>
  <si>
    <t xml:space="preserve">Westville Correctional Services Dog Unit </t>
  </si>
  <si>
    <t>Durmail</t>
  </si>
  <si>
    <t xml:space="preserve">Prospection Warehouse </t>
  </si>
  <si>
    <t>Western Cape Region</t>
  </si>
  <si>
    <t>Sabel House</t>
  </si>
  <si>
    <t>Project 166</t>
  </si>
  <si>
    <t>C.T Airport</t>
  </si>
  <si>
    <t>17 Lower Long Street</t>
  </si>
  <si>
    <t>Customs Bldg</t>
  </si>
  <si>
    <t>Allied Building</t>
  </si>
  <si>
    <t>Rhoba Building</t>
  </si>
  <si>
    <t>Port Of Saldanha</t>
  </si>
  <si>
    <t>Valerieda Centre</t>
  </si>
  <si>
    <t>Naude Building</t>
  </si>
  <si>
    <t xml:space="preserve">Mitchell Plein </t>
  </si>
  <si>
    <t xml:space="preserve">Cowry Place </t>
  </si>
  <si>
    <t>90 Plein St</t>
  </si>
  <si>
    <t>Ancorley Bldg</t>
  </si>
  <si>
    <t>Goods office, Railway Station</t>
  </si>
  <si>
    <t>New George Office</t>
  </si>
  <si>
    <t xml:space="preserve">Capemail </t>
  </si>
  <si>
    <t>Gauteng Central Region</t>
  </si>
  <si>
    <t xml:space="preserve">Lanzeria Airport Bldg Grnd flr </t>
  </si>
  <si>
    <t xml:space="preserve">Lanseria Airport Bldg Mezzanine flr </t>
  </si>
  <si>
    <t xml:space="preserve">New Government building </t>
  </si>
  <si>
    <t>Megawatt Park Tax Court</t>
  </si>
  <si>
    <t xml:space="preserve"> LB Building (Oracle)</t>
  </si>
  <si>
    <t>Horizon View Shop Cnt</t>
  </si>
  <si>
    <t>Ekhaya Centre</t>
  </si>
  <si>
    <t xml:space="preserve">Asambhe Soweto Centre </t>
  </si>
  <si>
    <t>Gauteng South Region</t>
  </si>
  <si>
    <t>SARS House</t>
  </si>
  <si>
    <t>Atlas Building</t>
  </si>
  <si>
    <t>Office Warehouse 1 &amp; 2</t>
  </si>
  <si>
    <t>1st Floor, Cargo Offices</t>
  </si>
  <si>
    <t>4 Floor, Cargo Offices</t>
  </si>
  <si>
    <t>CTB Offices</t>
  </si>
  <si>
    <t>Terminal A Mezzanine level</t>
  </si>
  <si>
    <t>ORTIA North Wing</t>
  </si>
  <si>
    <t>ORTIA Passenger Service Cnt</t>
  </si>
  <si>
    <t>BCOCC Office - Mez level</t>
  </si>
  <si>
    <t>Alberton Campus</t>
  </si>
  <si>
    <t>Sanlam Building</t>
  </si>
  <si>
    <t>Edenvale Centre</t>
  </si>
  <si>
    <t>SAPO Customs ORTIA - JIMC</t>
  </si>
  <si>
    <t>Lehae La SARS</t>
  </si>
  <si>
    <t xml:space="preserve">Brooklyn Pavilion </t>
  </si>
  <si>
    <t>Khanyisa (Incl VDU)</t>
  </si>
  <si>
    <t>Brooklyn Bridge</t>
  </si>
  <si>
    <t>271 Veale St - ex Landbank</t>
  </si>
  <si>
    <t>Menlyn Corner</t>
  </si>
  <si>
    <t>Pta Revenue Building</t>
  </si>
  <si>
    <t>Iscor Warehouse</t>
  </si>
  <si>
    <t>Ashlea Gardens</t>
  </si>
  <si>
    <t>North Park Mall</t>
  </si>
  <si>
    <t>Doringkloof Office Complex</t>
  </si>
  <si>
    <t>Limpopo Region</t>
  </si>
  <si>
    <t>Eastern Cape Region</t>
  </si>
  <si>
    <t>Standard</t>
  </si>
  <si>
    <t xml:space="preserve">Table 1 – Properties categorised as Standard (Priced at Contracting): </t>
  </si>
  <si>
    <t>General office and Call Centre Operations - Non Customer Facing</t>
  </si>
  <si>
    <t xml:space="preserve">General office areas, call centres and non-customer facing areas.  </t>
  </si>
  <si>
    <t>WORK PACKAGE</t>
  </si>
  <si>
    <t>City ; Suburb</t>
  </si>
  <si>
    <t>Building name</t>
  </si>
  <si>
    <t>Giyani</t>
  </si>
  <si>
    <t>Department of Justice Building, Ground Floor, SARS, Giyani Main Road</t>
  </si>
  <si>
    <t>Office</t>
  </si>
  <si>
    <t>Lebowakgomo</t>
  </si>
  <si>
    <t>Old Legislative Building, Block 4, Ground Floor, Lebowakgomo, 0737</t>
  </si>
  <si>
    <t>Polokwane</t>
  </si>
  <si>
    <t>40 Landros Mare Street, Polokwane,7000</t>
  </si>
  <si>
    <t>Thohoyandou</t>
  </si>
  <si>
    <t>756 P. West, Main Road, Thohoyandou, 0950</t>
  </si>
  <si>
    <t>Total</t>
  </si>
  <si>
    <t>Standerton</t>
  </si>
  <si>
    <t>C/o Kerk &amp; Princess street, Standerton, 2430</t>
  </si>
  <si>
    <t>Witbank</t>
  </si>
  <si>
    <t>C/o Kruger &amp; Botha Avenue, Emalahleni, 1035</t>
  </si>
  <si>
    <t>Nelspruit</t>
  </si>
  <si>
    <t>31 Sitrus Crescent, Extension7, Mbombela, 1200</t>
  </si>
  <si>
    <t>Mmabatho</t>
  </si>
  <si>
    <t>112 Corner Borokologadi &amp; Batlhaping Street, Mmabatho 2735</t>
  </si>
  <si>
    <t>Rustenburg</t>
  </si>
  <si>
    <t>39 Heystek Street, Rustenburg, 0300</t>
  </si>
  <si>
    <t>Klerksdorp</t>
  </si>
  <si>
    <t>19 B Anderson Street, Klerksdorp</t>
  </si>
  <si>
    <t>Bloemfontein</t>
  </si>
  <si>
    <t>Cnr Aliwal &amp; Nelson Mandela streets, Bloemfontein, 9301</t>
  </si>
  <si>
    <t>19 Kellner Street, Bloemfontein, 9301</t>
  </si>
  <si>
    <t xml:space="preserve">office </t>
  </si>
  <si>
    <t>Kroonstad</t>
  </si>
  <si>
    <t>C/o Steyn &amp; Hill Street, LMC Centre</t>
  </si>
  <si>
    <t>Welkom</t>
  </si>
  <si>
    <t>Corner Graaff &amp; Tulbagh Street</t>
  </si>
  <si>
    <t>Bethlehem</t>
  </si>
  <si>
    <t>36 Church Street, Maluti Square, Bethlehem, 9701</t>
  </si>
  <si>
    <t>Ladybrand</t>
  </si>
  <si>
    <t>Old Cheese factory</t>
  </si>
  <si>
    <t xml:space="preserve">Office </t>
  </si>
  <si>
    <t>Kimberley</t>
  </si>
  <si>
    <t>C/o Bean &amp; Crossman Street, Old Oranje Toyota Building, Kimberley, 8301</t>
  </si>
  <si>
    <t>Port Elizabeth</t>
  </si>
  <si>
    <t>St Mary's Terrace and Whytes street, Port Elizabeth. 6001</t>
  </si>
  <si>
    <t>Uitenhage</t>
  </si>
  <si>
    <t>1 Young Street, Uitenhage, 6229</t>
  </si>
  <si>
    <t>Mthatha</t>
  </si>
  <si>
    <t>N2 Hillcrest Shopping Centre, C/o Durban Road &amp; John Beer Drive, Hillcrest, Mthatha</t>
  </si>
  <si>
    <t>Sanlam Building, Chapel Str, Central, 6001</t>
  </si>
  <si>
    <t>East London</t>
  </si>
  <si>
    <t>3-36 Phillip Frame Road, Waverly Park, East London, 5200</t>
  </si>
  <si>
    <t>Office WHS</t>
  </si>
  <si>
    <t>Durban</t>
  </si>
  <si>
    <t>201 Dr Pixley ka Seme Street, Durban  4000</t>
  </si>
  <si>
    <t xml:space="preserve">Durban </t>
  </si>
  <si>
    <t>Bay Terrace, South Beach, Durban, 4001</t>
  </si>
  <si>
    <t>Pier 1 Bayhead Road</t>
  </si>
  <si>
    <t xml:space="preserve">Office WHS </t>
  </si>
  <si>
    <t>61 - 62 Margaret Mncadi, Corner of Albany Grove &amp; Margaret Mncadi Avenue, Durban Central, 4001</t>
  </si>
  <si>
    <t>Pinetown</t>
  </si>
  <si>
    <t>36 Kings Rd, 2nd floor, cnr of Kings and Glenugie Road,  Pinetown, 3610</t>
  </si>
  <si>
    <t>Richards Bay</t>
  </si>
  <si>
    <t xml:space="preserve">105 Dollar Drive, Richardsbay </t>
  </si>
  <si>
    <t>Shop No 44, The Bay Mall, Bayside, Richards Bay, 3900</t>
  </si>
  <si>
    <t>King Shaka Dr, La Mercy, 4407</t>
  </si>
  <si>
    <t>King Shaka Dr, La Mercy, Passenger arrivals</t>
  </si>
  <si>
    <t>Pietermaritzburg</t>
  </si>
  <si>
    <t>9 Armitage Rd, Pietermaritzburg, 3201</t>
  </si>
  <si>
    <t>Port Shepstone</t>
  </si>
  <si>
    <t>16 Bisset Street, Port Shepstone, 4240</t>
  </si>
  <si>
    <t>Umhlanga</t>
  </si>
  <si>
    <t>29 Equinox Road, Gateway Theatre of Shopping, Palm Boulevard, Umhlanga Ridge</t>
  </si>
  <si>
    <t xml:space="preserve">Office   </t>
  </si>
  <si>
    <t>Newcastle</t>
  </si>
  <si>
    <t>Victoria Mall, 36 Scott Street, Newcastle</t>
  </si>
  <si>
    <t>TBC</t>
  </si>
  <si>
    <t>Beaufort West</t>
  </si>
  <si>
    <t>Church Str, Beaufort West, 6970</t>
  </si>
  <si>
    <t>Bellville</t>
  </si>
  <si>
    <t>C/o Teddington &amp; De Lange Road, Bellville, 7530</t>
  </si>
  <si>
    <t xml:space="preserve">Cape Town </t>
  </si>
  <si>
    <t xml:space="preserve">90 Plein Street Cape Town </t>
  </si>
  <si>
    <t>22 Hans Strydom Drive, Cape Town, 8001</t>
  </si>
  <si>
    <t>Cape Town</t>
  </si>
  <si>
    <t>17 Lower Long Street, Cape Town, 8001</t>
  </si>
  <si>
    <t>Mossel Bay</t>
  </si>
  <si>
    <t>67 Bland Street</t>
  </si>
  <si>
    <t>Oudtshoorn</t>
  </si>
  <si>
    <t>Church Street, Oudshoorn</t>
  </si>
  <si>
    <t>Paarl</t>
  </si>
  <si>
    <t>Rhoda Building, 19-20 Market Str, Paarl, 7646</t>
  </si>
  <si>
    <t>Robertson</t>
  </si>
  <si>
    <t>48 Church Street, Robertson</t>
  </si>
  <si>
    <t>Saldanha Bay</t>
  </si>
  <si>
    <t>Transnet Port Terminals,Saldanha Terminals,Port of Saldanha, Saldanha, 7395</t>
  </si>
  <si>
    <t>Stellenbosch</t>
  </si>
  <si>
    <t xml:space="preserve">Cnr Piet Retief &amp; School Street, Stellenbosch </t>
  </si>
  <si>
    <t>Worcester</t>
  </si>
  <si>
    <t>59 Church Str, Worcester, 6850</t>
  </si>
  <si>
    <t>Shop 180, Phase 3, Liberty Promenade Shopping Centre, AZ Berman Drive, Beacon Valley, Mitchells Plain</t>
  </si>
  <si>
    <t>Cape Town Harbour</t>
  </si>
  <si>
    <t>Upington</t>
  </si>
  <si>
    <t>Ancorley Building,Upington 26 Avenue, Upington, 8801</t>
  </si>
  <si>
    <t>Upington Railway Station</t>
  </si>
  <si>
    <t>George</t>
  </si>
  <si>
    <t>1 Platinum Drive, Eden Park, George, 6529</t>
  </si>
  <si>
    <t>Krugersdorp</t>
  </si>
  <si>
    <t>40 Kobie Krige Street, Krugersdorp</t>
  </si>
  <si>
    <t>Lanseria</t>
  </si>
  <si>
    <t>Airport Rd, Lanseria, 1748</t>
  </si>
  <si>
    <t>office</t>
  </si>
  <si>
    <t>Johannesburg</t>
  </si>
  <si>
    <t>4 Rissik Street, Jhb CBD</t>
  </si>
  <si>
    <t xml:space="preserve">Maxwell Drive, Sunninghill </t>
  </si>
  <si>
    <t>Randfontein</t>
  </si>
  <si>
    <t>39 Stubbs Street, Randfontein, 1759</t>
  </si>
  <si>
    <t>Roodepoort</t>
  </si>
  <si>
    <t>C/o Sonop &amp; Ontdekkers Street, The Village @ Horison, Roodepoort</t>
  </si>
  <si>
    <t>Soweto Orlando</t>
  </si>
  <si>
    <t>Asambhe Soweto Centre, C/o Dynamo Drive &amp; Chris Hani Road, Power Park, Orlando</t>
  </si>
  <si>
    <t>Randburg</t>
  </si>
  <si>
    <t>C/o Kent &amp; Hill Street, SARS Randburg Building</t>
  </si>
  <si>
    <t>Alberton</t>
  </si>
  <si>
    <t>49 New Quay road, New Redruth, Alberton</t>
  </si>
  <si>
    <t>Benoni</t>
  </si>
  <si>
    <t>65 Howard Avenue, Benoni, 1800</t>
  </si>
  <si>
    <t>Boksburg</t>
  </si>
  <si>
    <t>453 Atlas Road, Anderbolt, Boksburg, 1460</t>
  </si>
  <si>
    <t>Ekhurleni</t>
  </si>
  <si>
    <t>ORTIA, Jones Rd, Kempton Park</t>
  </si>
  <si>
    <t>Nigel</t>
  </si>
  <si>
    <t>C/o Hendrick Verwoerd Street &amp; Fourth Ave. Nigel, 1491</t>
  </si>
  <si>
    <t>Vereeniging</t>
  </si>
  <si>
    <t>C/o Joubert &amp; Merriman Ave Street</t>
  </si>
  <si>
    <t>St Austell str, 15 McKinnon crescent, New Redruth Shopping Village, New Redruth 1449</t>
  </si>
  <si>
    <t>Springs</t>
  </si>
  <si>
    <t>20 Sanlam building, 7th street, Springs</t>
  </si>
  <si>
    <t xml:space="preserve">Edenvale </t>
  </si>
  <si>
    <t>Shoprite Building - Cnr Van Riebeeck  &amp; Hendrik Potgieter Streets, Edenvale</t>
  </si>
  <si>
    <t xml:space="preserve">office  </t>
  </si>
  <si>
    <t>Brooklyn, Pretoria</t>
  </si>
  <si>
    <t>299 Bronkhorst Street, Brooklyn PTA</t>
  </si>
  <si>
    <t>Corporate 
Office</t>
  </si>
  <si>
    <t>217 Bronkhorst Street, Pavillion, Pretoria 0001</t>
  </si>
  <si>
    <t>281 Middle Street, Brooklyn PTA</t>
  </si>
  <si>
    <t xml:space="preserve">570 Fehrsen Street, Brooklyn Bridge, Brooklyn PTA </t>
  </si>
  <si>
    <t>271 Veale Street, Brooklyn, PTA</t>
  </si>
  <si>
    <t>Pretoria</t>
  </si>
  <si>
    <t xml:space="preserve">Office of the TAX Ombud </t>
  </si>
  <si>
    <t>C/o Francis Baard &amp; Lilian Ngoyi Street, Pretoria, 0001</t>
  </si>
  <si>
    <t>Iscor Works, Brich Store, Roger Dysan Entrance, Pta West</t>
  </si>
  <si>
    <t>WHS</t>
  </si>
  <si>
    <t>46 Lebombo Street, Ashlea Gardens, 0181</t>
  </si>
  <si>
    <t>Pretoria North</t>
  </si>
  <si>
    <t>Shop no 10,11 &amp; 12, Northpark Mall, C/o Rachel de Beer &amp; Burger Str, Pta North</t>
  </si>
  <si>
    <t>Centurion</t>
  </si>
  <si>
    <t>Doringkloof Campus, 7 Protea Street, Doringkloof</t>
  </si>
  <si>
    <t>Limpopo</t>
  </si>
  <si>
    <t>Mpumalanga</t>
  </si>
  <si>
    <t>Leasehold</t>
  </si>
  <si>
    <t>Branch Office</t>
  </si>
  <si>
    <t>Warehouse</t>
  </si>
  <si>
    <t>DDU</t>
  </si>
  <si>
    <t>Tender details</t>
  </si>
  <si>
    <t>Tender description</t>
  </si>
  <si>
    <t>Reference No</t>
  </si>
  <si>
    <t>Region</t>
  </si>
  <si>
    <t>Contract period</t>
  </si>
  <si>
    <t>Company (Bidder’s name)</t>
  </si>
  <si>
    <t>Musina</t>
  </si>
  <si>
    <t>Tenure (Leasehold/Freehold)</t>
  </si>
  <si>
    <t>No of Lifts</t>
  </si>
  <si>
    <t xml:space="preserve">Total </t>
  </si>
  <si>
    <t>WC</t>
  </si>
  <si>
    <t>NW</t>
  </si>
  <si>
    <t>MP</t>
  </si>
  <si>
    <t>LP</t>
  </si>
  <si>
    <t>KZ</t>
  </si>
  <si>
    <t>HO</t>
  </si>
  <si>
    <t>GC</t>
  </si>
  <si>
    <t>GN</t>
  </si>
  <si>
    <t>GS</t>
  </si>
  <si>
    <t>FS</t>
  </si>
  <si>
    <t>EC</t>
  </si>
  <si>
    <t xml:space="preserve"> - </t>
  </si>
  <si>
    <t>-</t>
  </si>
  <si>
    <t>Urban Real Estate (Pty) Ltd</t>
  </si>
  <si>
    <t>Gauteng</t>
  </si>
  <si>
    <t xml:space="preserve">SA CORPORATE REAL ESTATE FUND </t>
  </si>
  <si>
    <t>SA Corporate Real Estate Fund 
Kwezi V3 Engineers</t>
  </si>
  <si>
    <t>Iscor Ltd</t>
  </si>
  <si>
    <t>DPW/ SARS landlord</t>
  </si>
  <si>
    <t>SARS Main Building, M2 Francis Baard Street, Pretoria Central, Pretoria, 0001</t>
  </si>
  <si>
    <t>304 Lillian Ngoyi &amp; Francis Baard Streets</t>
  </si>
  <si>
    <t>Prospect House</t>
  </si>
  <si>
    <t xml:space="preserve">  -</t>
  </si>
  <si>
    <t xml:space="preserve">Growthpoint Management services </t>
  </si>
  <si>
    <t>Growthpoint - Investec</t>
  </si>
  <si>
    <t>Educated Risk Inv (Pty) Ltd</t>
  </si>
  <si>
    <t>Rakario Properties</t>
  </si>
  <si>
    <t>Premium Properties Brainley Prop SB - City Props</t>
  </si>
  <si>
    <t>421 Rustic Road, Silvertondale PTA</t>
  </si>
  <si>
    <t>Brianley Warehouse</t>
  </si>
  <si>
    <t>Silverton, Pretoria</t>
  </si>
  <si>
    <t>Falsetto Investments</t>
  </si>
  <si>
    <t>SARS</t>
  </si>
  <si>
    <t>Freehold</t>
  </si>
  <si>
    <t>SAPO</t>
  </si>
  <si>
    <t>Great Cormorant Inv 75 (Pty) Ltd</t>
  </si>
  <si>
    <t>Delta Property Fund 
Motseng Inv Holdings</t>
  </si>
  <si>
    <t>Denel Properties</t>
  </si>
  <si>
    <t>Denel Aviation Campus, Kempton Park</t>
  </si>
  <si>
    <t>Denel Avaition North</t>
  </si>
  <si>
    <t>Kempton Park</t>
  </si>
  <si>
    <t>Revenue House (Pty) Ltd</t>
  </si>
  <si>
    <t>Lathitha Properties PTA LTD 
Trichardt Street Props (Pty) Ltd</t>
  </si>
  <si>
    <t>ACSA</t>
  </si>
  <si>
    <t>Store Room B3</t>
  </si>
  <si>
    <t>Store Room GFA</t>
  </si>
  <si>
    <t>ORTIA CTB (Other)</t>
  </si>
  <si>
    <t>Storerooms in CTB</t>
  </si>
  <si>
    <t>Bond Store</t>
  </si>
  <si>
    <t>Warehouse 1 &amp; 2</t>
  </si>
  <si>
    <t>Emerald Fire Investment 
Centro Prop Mngmt</t>
  </si>
  <si>
    <t>Incl</t>
  </si>
  <si>
    <t>Bildamol Inv. CC</t>
  </si>
  <si>
    <t>Public Investment Corporation PIC C/o GEFPF
VBA Projects CC</t>
  </si>
  <si>
    <t>Delta Property Fund 
RMB &amp; Vicinity Props</t>
  </si>
  <si>
    <t>Jarrabilla Investment (pty) LTD</t>
  </si>
  <si>
    <t>Maritzburg Road, City Deep, Johannesburg</t>
  </si>
  <si>
    <t>State warehouse</t>
  </si>
  <si>
    <t>Redefine Properties LTD
ApexHi Properties - Broll</t>
  </si>
  <si>
    <t>SA Dutch Investments</t>
  </si>
  <si>
    <t>Eskom</t>
  </si>
  <si>
    <t>Lanseria Int Airport (Pty) Ltd</t>
  </si>
  <si>
    <t xml:space="preserve">South African Post Office </t>
  </si>
  <si>
    <t>Western Cape</t>
  </si>
  <si>
    <t>Rainbow Place Properties 29 (LTD) PTY</t>
  </si>
  <si>
    <t>Spoornet</t>
  </si>
  <si>
    <t>Land Port of Entry</t>
  </si>
  <si>
    <t>Non-Standard</t>
  </si>
  <si>
    <t>DPW</t>
  </si>
  <si>
    <t>Vioolsdrift, Richtersveld, South Africa</t>
  </si>
  <si>
    <t>Vioolsdrift</t>
  </si>
  <si>
    <t>Ariamsvlei</t>
  </si>
  <si>
    <t>Nakop</t>
  </si>
  <si>
    <t>Ancorley Building (Pty Ltd</t>
  </si>
  <si>
    <t xml:space="preserve">Liberty Group Properties </t>
  </si>
  <si>
    <t>CT Scanner Site</t>
  </si>
  <si>
    <t>Adderley St Cape Town</t>
  </si>
  <si>
    <t>Harbour State Warehouse</t>
  </si>
  <si>
    <t>Roodewal Investments</t>
  </si>
  <si>
    <t>Valerida Beleggings EDMS Bpk</t>
  </si>
  <si>
    <t>National Ports Authority</t>
  </si>
  <si>
    <t>Willie Rousseau Trust</t>
  </si>
  <si>
    <t>Klein Karoo Fonds Bpk</t>
  </si>
  <si>
    <t xml:space="preserve">Ingenuity Property Investments LTD </t>
  </si>
  <si>
    <r>
      <t xml:space="preserve">Customs Building </t>
    </r>
    <r>
      <rPr>
        <b/>
        <sz val="8"/>
        <rFont val="Arial"/>
        <family val="2"/>
      </rPr>
      <t>C.T Int Airport Cargo</t>
    </r>
    <r>
      <rPr>
        <sz val="8"/>
        <rFont val="Arial"/>
        <family val="2"/>
      </rPr>
      <t xml:space="preserve"> , Matroosfontein, Cape Town, 7490</t>
    </r>
  </si>
  <si>
    <r>
      <t xml:space="preserve">C.T Int Airport &amp; </t>
    </r>
    <r>
      <rPr>
        <b/>
        <sz val="8"/>
        <rFont val="Arial"/>
        <family val="2"/>
      </rPr>
      <t>Passenger Arrivals</t>
    </r>
    <r>
      <rPr>
        <sz val="8"/>
        <rFont val="Arial"/>
        <family val="2"/>
      </rPr>
      <t>, Matroosfontein, Cape Town, 7490</t>
    </r>
  </si>
  <si>
    <t>Gensec Property Services</t>
  </si>
  <si>
    <t xml:space="preserve">Delta Property Fund </t>
  </si>
  <si>
    <t xml:space="preserve">Tribecca Property Group (PTY) LTD </t>
  </si>
  <si>
    <t>KZN</t>
  </si>
  <si>
    <t xml:space="preserve">DPW </t>
  </si>
  <si>
    <t xml:space="preserve">Victorian Trust </t>
  </si>
  <si>
    <t xml:space="preserve">Ahmed Suliman Family Trust </t>
  </si>
  <si>
    <t xml:space="preserve">Dube Tradeport Corporation </t>
  </si>
  <si>
    <t>Zelpy 1494 (Pty) Ltd</t>
  </si>
  <si>
    <t>Lockaway Investment (Pty) Ltd</t>
  </si>
  <si>
    <t>Grandiceps Estates CC</t>
  </si>
  <si>
    <t>Eastern Cape, South Africa</t>
  </si>
  <si>
    <t>Quachasneck</t>
  </si>
  <si>
    <t>Russet Trading &amp; Inv 82 P/L</t>
  </si>
  <si>
    <t>Lavumisa / Golela</t>
  </si>
  <si>
    <t>Golela</t>
  </si>
  <si>
    <t>Zelpy 1325 (Pty) Ltd</t>
  </si>
  <si>
    <t xml:space="preserve">Niew Pier State Warehouse  </t>
  </si>
  <si>
    <t xml:space="preserve">Vivident Income Fund </t>
  </si>
  <si>
    <t xml:space="preserve">Office  </t>
  </si>
  <si>
    <t xml:space="preserve">Forest Hill Dog Unit </t>
  </si>
  <si>
    <t>Eastern Cape</t>
  </si>
  <si>
    <t>One Vision Investments 233</t>
  </si>
  <si>
    <t>Forect Hill DDU</t>
  </si>
  <si>
    <t>Fortress Com Investments</t>
  </si>
  <si>
    <t xml:space="preserve">Transtruct (PTY) LTD </t>
  </si>
  <si>
    <t>Chase Street Properties</t>
  </si>
  <si>
    <t xml:space="preserve">Mowbray Road, Port Elizabeth </t>
  </si>
  <si>
    <t xml:space="preserve">Harower road, 6056 Port Elizabeth </t>
  </si>
  <si>
    <t xml:space="preserve">Harrower Warehouse </t>
  </si>
  <si>
    <t>Free State</t>
  </si>
  <si>
    <t xml:space="preserve">Die Bosch Familie Turst </t>
  </si>
  <si>
    <t>Platoon Trade &amp; Inv 76</t>
  </si>
  <si>
    <t>Mergence Africa Property Investment Trust 
ApexHi Properties - Broll</t>
  </si>
  <si>
    <t>Tanekk cc</t>
  </si>
  <si>
    <t>C/o Railway Rd &amp; Princess St</t>
  </si>
  <si>
    <t>Dewetsdorp, FS</t>
  </si>
  <si>
    <t>Van Rooyenshek</t>
  </si>
  <si>
    <t>SA Border Lesotho, Maseru N8 Rd</t>
  </si>
  <si>
    <t>Maseru Bridge</t>
  </si>
  <si>
    <t>End Bloem Street, Ficksburg, 9730, Free State, South Africa, 9730</t>
  </si>
  <si>
    <t>Ficksburg Bridge</t>
  </si>
  <si>
    <t>Caledonspoort Land Port of Entry, Fouriesburg, 9725, Free State, South Africa, 9725</t>
  </si>
  <si>
    <t>Caledonspoort</t>
  </si>
  <si>
    <t>54 Hill Street Inv (Pty) Ltd</t>
  </si>
  <si>
    <t xml:space="preserve">Basfour 3324 (pty) LTD </t>
  </si>
  <si>
    <t>Makgobistad</t>
  </si>
  <si>
    <t xml:space="preserve">Mahikeng </t>
  </si>
  <si>
    <t>North West</t>
  </si>
  <si>
    <t xml:space="preserve">National Council of SPCA's </t>
  </si>
  <si>
    <t>Zeerust Animal Aid</t>
  </si>
  <si>
    <t>SPCA DDU</t>
  </si>
  <si>
    <t>Zeerust</t>
  </si>
  <si>
    <t>Sodema CC</t>
  </si>
  <si>
    <t>Gopane</t>
  </si>
  <si>
    <t>Skilpadshek</t>
  </si>
  <si>
    <t>North West, South Africa</t>
  </si>
  <si>
    <t>Ramatlabama</t>
  </si>
  <si>
    <t>R47 Gaborone Road, North West, 2865</t>
  </si>
  <si>
    <t>Kopfontein</t>
  </si>
  <si>
    <t>Mathcompt (Pty) Ltd</t>
  </si>
  <si>
    <t>Mmabatho Int Airport</t>
  </si>
  <si>
    <t>Blue Dot Properties 78</t>
  </si>
  <si>
    <t>Lebombo Land Port of Entry, Komatipoort N4</t>
  </si>
  <si>
    <t>DDU Offices</t>
  </si>
  <si>
    <t>Komatipoort</t>
  </si>
  <si>
    <t>N4 Komatipoort, Mpumalanga, South Africa</t>
  </si>
  <si>
    <t>Km 7 Warehouses / Cargo Office</t>
  </si>
  <si>
    <t>Russet Trading  &amp; Invest 95</t>
  </si>
  <si>
    <t>Airport</t>
  </si>
  <si>
    <t>Primkop Airport Mng (Pty) Ltd</t>
  </si>
  <si>
    <t>Plaston Rd, White River</t>
  </si>
  <si>
    <t>Kruger Mpumalanga Int Airport</t>
  </si>
  <si>
    <t>N17, Oshoek, 2350</t>
  </si>
  <si>
    <t>Oshoek</t>
  </si>
  <si>
    <t xml:space="preserve">R65 Nerston </t>
  </si>
  <si>
    <t>Nerston</t>
  </si>
  <si>
    <t>MR5 Mananga, 1354</t>
  </si>
  <si>
    <t>Mananga</t>
  </si>
  <si>
    <t>R543 Mpumalanga, South Africa</t>
  </si>
  <si>
    <t>Mahamba Border Post</t>
  </si>
  <si>
    <t>Mahamba</t>
  </si>
  <si>
    <t>Lebombo Border Post</t>
  </si>
  <si>
    <t>Lebombo</t>
  </si>
  <si>
    <t>R570, Swaziland</t>
  </si>
  <si>
    <t>Jeppes Reef</t>
  </si>
  <si>
    <t>Cumulative Properties LTD 
Vusani Property Investments</t>
  </si>
  <si>
    <t>N1 Military base Musina Limpopo</t>
  </si>
  <si>
    <t>Musina DDU</t>
  </si>
  <si>
    <t>Land</t>
  </si>
  <si>
    <t xml:space="preserve">Impounded Vehicle Land  </t>
  </si>
  <si>
    <t>Musina SANDF Warehouse</t>
  </si>
  <si>
    <t>MRR Management CC</t>
  </si>
  <si>
    <t xml:space="preserve">DPW, Limpopo </t>
  </si>
  <si>
    <t>Business operating hours</t>
  </si>
  <si>
    <t>Business Opening days</t>
  </si>
  <si>
    <t xml:space="preserve">No of Floors occupied </t>
  </si>
  <si>
    <t>Multi-tenants/Shared (Yes/No)</t>
  </si>
  <si>
    <t>No of Parking bays</t>
  </si>
  <si>
    <t>Customs Special Operational Spaces IE Detector Dog Units- m²</t>
  </si>
  <si>
    <t>Other SARS Related Facilities. IE. Office of the Tax Umbud.</t>
  </si>
  <si>
    <t>Customs Warehouse &amp; Warehouse Storage- m²</t>
  </si>
  <si>
    <t>Contact Centres- m²</t>
  </si>
  <si>
    <t>Commercial Space- m²</t>
  </si>
  <si>
    <t>Filing / Paper Storage Space- m²</t>
  </si>
  <si>
    <t>BO (Zoned: Public Space)- m²</t>
  </si>
  <si>
    <t>Land /Parking Lot- m²</t>
  </si>
  <si>
    <t>Warehouse- m²</t>
  </si>
  <si>
    <t>Office- m²</t>
  </si>
  <si>
    <t>GIA - m²</t>
  </si>
  <si>
    <t>Building Class</t>
  </si>
  <si>
    <t>Property Class (Standard/NonStandard)</t>
  </si>
  <si>
    <t>Lease Expiry Date</t>
  </si>
  <si>
    <t>Landlord (If applicable)</t>
  </si>
  <si>
    <t>Approx no of FTE building users</t>
  </si>
  <si>
    <t>SOFT SERVICES</t>
  </si>
  <si>
    <t>Specialist cleaning</t>
  </si>
  <si>
    <t>Reactive cleaning (outside cleaning operational hours)</t>
  </si>
  <si>
    <t>Deep (periodic) cleaning</t>
  </si>
  <si>
    <t>Cleaning of curtains and window Blinds</t>
  </si>
  <si>
    <t>Environmental decontamination services - covid 19</t>
  </si>
  <si>
    <t xml:space="preserve">Supply of hygiene and cleaning services consumables and material </t>
  </si>
  <si>
    <t xml:space="preserve">Supply of hygiene and cleaning services equipment </t>
  </si>
  <si>
    <t>Recycled waste</t>
  </si>
  <si>
    <t>Hazardous waste</t>
  </si>
  <si>
    <t>General waste</t>
  </si>
  <si>
    <t>Feminine hygiene waste</t>
  </si>
  <si>
    <t>Pest Control Services</t>
  </si>
  <si>
    <t>Internal planting</t>
  </si>
  <si>
    <t>Deliverable</t>
  </si>
  <si>
    <t>Work package</t>
  </si>
  <si>
    <t>REGION</t>
  </si>
  <si>
    <t xml:space="preserve">TOTAL AREA </t>
  </si>
  <si>
    <t>Reactionery Cleaning</t>
  </si>
  <si>
    <t>Food / Organic waste (canteens)</t>
  </si>
  <si>
    <t>Bio-hazardous Waste (Covid PPE)</t>
  </si>
  <si>
    <t>Classification</t>
  </si>
  <si>
    <t>RFP 11/2021</t>
  </si>
  <si>
    <t>SOFT FACILITIES MANAGEMENT</t>
  </si>
  <si>
    <t>SERVICE CATEGORIES</t>
  </si>
  <si>
    <t>A1: Hygiene and Cleaning services</t>
  </si>
  <si>
    <t>Extent of areas</t>
  </si>
  <si>
    <t>Nationwide</t>
  </si>
  <si>
    <t>A4:  Grounds/Landscaping Maintenance Services</t>
  </si>
  <si>
    <t>Site Specific</t>
  </si>
  <si>
    <t>Adhoc cleaning services (non standard areas listed in property classification)</t>
  </si>
  <si>
    <t>Hygiene and Cleaning Services</t>
  </si>
  <si>
    <t>A1.1</t>
  </si>
  <si>
    <t>A1.2</t>
  </si>
  <si>
    <t>A1.3</t>
  </si>
  <si>
    <t>A1.4</t>
  </si>
  <si>
    <t>A2.1</t>
  </si>
  <si>
    <t>A2.2</t>
  </si>
  <si>
    <t>A2.3</t>
  </si>
  <si>
    <t>A2.4</t>
  </si>
  <si>
    <t>A3.1</t>
  </si>
  <si>
    <t>A3.2</t>
  </si>
  <si>
    <t>A3.3</t>
  </si>
  <si>
    <t>A3.4</t>
  </si>
  <si>
    <t>A3.5</t>
  </si>
  <si>
    <t>A4.1</t>
  </si>
  <si>
    <t>A4.2</t>
  </si>
  <si>
    <t>A4.3</t>
  </si>
  <si>
    <t>A4.4</t>
  </si>
  <si>
    <t>A4.5</t>
  </si>
  <si>
    <t>Relief staff</t>
  </si>
  <si>
    <t>Comprehensive Hygiene Services</t>
  </si>
  <si>
    <t>Daily rate</t>
  </si>
  <si>
    <t>kg</t>
  </si>
  <si>
    <t>This tab serves the purpose of collecting information relating to specific requirements for delivery of each of the in-scope Deliverables, against each of the Buildings. 
You should, for all Deliverables in-scope, refer to the requested information in column D, and then fill in the number of items and any additional detail per Building.</t>
  </si>
  <si>
    <t>Brooklyn Bridge (Hilton &amp; Linton)</t>
  </si>
  <si>
    <t>Head Office Region and Gauteng North Region</t>
  </si>
  <si>
    <t xml:space="preserve">Table 2 – Properties categorised as Non-Standard / Other (As and when required): </t>
  </si>
  <si>
    <t>Areas associated with air and sea transportation and supporting facilities, such as airports</t>
  </si>
  <si>
    <t>Cluster</t>
  </si>
  <si>
    <t>City</t>
  </si>
  <si>
    <t>Type of Bulding</t>
  </si>
  <si>
    <t>Total Area m²</t>
  </si>
  <si>
    <t>No of Floors</t>
  </si>
  <si>
    <t>Old Government Building</t>
  </si>
  <si>
    <t xml:space="preserve">Musina SANDF Warehouse + Impounded Vehicle Land  </t>
  </si>
  <si>
    <t>Cluster A - Inland</t>
  </si>
  <si>
    <t>Regions:</t>
  </si>
  <si>
    <t>Border Post</t>
  </si>
  <si>
    <t xml:space="preserve">Placement of bait stations/ fly catchers </t>
  </si>
  <si>
    <t>Monthly pest control services</t>
  </si>
  <si>
    <t>Monthly fogging services</t>
  </si>
  <si>
    <t>Hygiene and cleaning (Yes/No)</t>
  </si>
  <si>
    <t>Waste (Yes/No)</t>
  </si>
  <si>
    <t>Pest (Yes/No)</t>
  </si>
  <si>
    <t>Garden (Yes/No)</t>
  </si>
  <si>
    <t>Lanseria International</t>
  </si>
  <si>
    <t>LBC Building (Oracle)</t>
  </si>
  <si>
    <t>Building Categry</t>
  </si>
  <si>
    <t>OR Tambo - State Warehouse + offices</t>
  </si>
  <si>
    <t>WHS + Office</t>
  </si>
  <si>
    <t>OR Tambo New Agents building</t>
  </si>
  <si>
    <t>OR Tambo - CTB  office</t>
  </si>
  <si>
    <t>OR Tambo - Terminal Building</t>
  </si>
  <si>
    <t>Office +WHS</t>
  </si>
  <si>
    <t>Province</t>
  </si>
  <si>
    <t>Corporate Office</t>
  </si>
  <si>
    <t>Cluster B - Coastal</t>
  </si>
  <si>
    <t>Northern Cape</t>
  </si>
  <si>
    <t>Customs Building &amp; Cato Creek</t>
  </si>
  <si>
    <t>New Pier Building warehouse + Prospecton Warehouse</t>
  </si>
  <si>
    <t>Port Elizabeth-States Warehouse + Harrower Road Warehouse</t>
  </si>
  <si>
    <t>Forest Hill DDU</t>
  </si>
  <si>
    <t>Provision of integrated soft facilities services</t>
  </si>
  <si>
    <t>A1 Hygiene and Cleaning services</t>
  </si>
  <si>
    <t>A4. Landscaping and gardening services</t>
  </si>
  <si>
    <t xml:space="preserve">Tree felling, pruning </t>
  </si>
  <si>
    <t>Plant and flowerbed maintenance</t>
  </si>
  <si>
    <t>Grounds, roof gutters, reservoirs and water features maintenance</t>
  </si>
  <si>
    <t>Lawn / grass area maintenance</t>
  </si>
  <si>
    <t xml:space="preserve">Irrigation system maintenance </t>
  </si>
  <si>
    <t>Garden waste</t>
  </si>
  <si>
    <t xml:space="preserve">Cluster </t>
  </si>
  <si>
    <t>Total Area (m²)</t>
  </si>
  <si>
    <t>% of Total area</t>
  </si>
  <si>
    <t>No. of buildings</t>
  </si>
  <si>
    <t>Inland Cluster</t>
  </si>
  <si>
    <t xml:space="preserve">Free State </t>
  </si>
  <si>
    <r>
      <t>North West</t>
    </r>
    <r>
      <rPr>
        <sz val="8"/>
        <color theme="1"/>
        <rFont val="Tahoma"/>
        <family val="2"/>
      </rPr>
      <t> </t>
    </r>
  </si>
  <si>
    <t xml:space="preserve">Gauteng </t>
  </si>
  <si>
    <t>Coastal Cluster</t>
  </si>
  <si>
    <t>KwaZulu Natal</t>
  </si>
  <si>
    <t>Grand Total</t>
  </si>
  <si>
    <t xml:space="preserve">Table 3: Summary of areas </t>
  </si>
  <si>
    <t xml:space="preserve"> Landscaping and Gardening  Services</t>
  </si>
  <si>
    <t>A4.6</t>
  </si>
  <si>
    <t>SITE SPECIFIC SERVICE MATRIX</t>
  </si>
  <si>
    <t>Supply of cleaning equipment and consumables</t>
  </si>
  <si>
    <t>Specialist cleaning - scheduled</t>
  </si>
  <si>
    <t>Hazardous Electrical and electronic Waste</t>
  </si>
  <si>
    <t xml:space="preserve">High rise and external and internal window cleaning </t>
  </si>
  <si>
    <t>specialised services (snakes, bees, wasps, bats and other insects)</t>
  </si>
  <si>
    <t xml:space="preserve">Sea Ports of entries </t>
  </si>
  <si>
    <t>console / box</t>
  </si>
  <si>
    <t>A2. Pest Control</t>
  </si>
  <si>
    <t>A3. Waste management services</t>
  </si>
  <si>
    <t xml:space="preserve">A2: Pest Control </t>
  </si>
  <si>
    <t>A3: Waste  Management Services</t>
  </si>
  <si>
    <t>Y</t>
  </si>
  <si>
    <t>YY</t>
  </si>
  <si>
    <t>Service Type</t>
  </si>
  <si>
    <t>box / container</t>
  </si>
  <si>
    <t>Other services (snakes, bees, wasps, bats and other insects)</t>
  </si>
  <si>
    <t>Waste Managenent Services</t>
  </si>
  <si>
    <t>A1.5</t>
  </si>
  <si>
    <t>Provision of integrated / bundled soft facilities services</t>
  </si>
  <si>
    <t>Nationwide and Site Specific</t>
  </si>
  <si>
    <t>Std nationwide</t>
  </si>
  <si>
    <t>Stite specific</t>
  </si>
  <si>
    <t>For site specific services - refer to the Pricing Template.</t>
  </si>
  <si>
    <t>Internal plants</t>
  </si>
  <si>
    <t xml:space="preserve">Tree felling, pruning - adhoc </t>
  </si>
  <si>
    <t>Fire-break cutting (annual twice a year)</t>
  </si>
  <si>
    <t>OFFICE AND BUILDING NAME</t>
  </si>
  <si>
    <t>GAUTENG</t>
  </si>
  <si>
    <t>Brooklyn Office (Le Hae La SARS)</t>
  </si>
  <si>
    <t xml:space="preserve">Required </t>
  </si>
  <si>
    <t>None</t>
  </si>
  <si>
    <t>Required</t>
  </si>
  <si>
    <t>Kempton Park (Detector Dog Unit)</t>
  </si>
  <si>
    <t xml:space="preserve">Alberton Campus </t>
  </si>
  <si>
    <t>Denel DDU</t>
  </si>
  <si>
    <t>NORTH WEST</t>
  </si>
  <si>
    <t>Zeerust (Zeerust detector dog unit)</t>
  </si>
  <si>
    <t>Mmabatho (Branch Office)</t>
  </si>
  <si>
    <t>Rustenburg (Branch Office)</t>
  </si>
  <si>
    <t>Klerksdorp (Branch Office)</t>
  </si>
  <si>
    <t>FREE STATE</t>
  </si>
  <si>
    <t>Ladybrand (Detector Dog Unit)</t>
  </si>
  <si>
    <t>Ficksburg (5 Rondedraai Circle)</t>
  </si>
  <si>
    <t>Ficksburg (10 Rondedraai Circle)</t>
  </si>
  <si>
    <t>Ficksburg (8 Generaal Circle)</t>
  </si>
  <si>
    <t>Ficksburg (9 Generaal Circle)</t>
  </si>
  <si>
    <t>Ladybrand (10 Van Gorkum)</t>
  </si>
  <si>
    <t>Ladybrand (22 Villa Pietruccci Flats, Botha Street,)</t>
  </si>
  <si>
    <t>LIMPOPO</t>
  </si>
  <si>
    <t>Musina (Musina Customs Warehouse)</t>
  </si>
  <si>
    <t>THE LEBOWAKGOMO RECEIVER OF REVENUE BUILDING</t>
  </si>
  <si>
    <t>Musina (DOG DETECTOR UNIT)</t>
  </si>
  <si>
    <t>MPUMALANGA</t>
  </si>
  <si>
    <t>LEBOMBO DDU</t>
  </si>
  <si>
    <t>KMIA</t>
  </si>
  <si>
    <t>STANDERTON</t>
  </si>
  <si>
    <t>Dbn Harbour Scanner site</t>
  </si>
  <si>
    <t>Westville Prison DDU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</si>
</sst>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&quot;R&quot;\ #,##0.00"/>
    <numFmt numFmtId="165" formatCode="#,##0.0"/>
    <numFmt numFmtId="166" formatCode="[$-F800]dddd\,\ mmmm\ dd\,\ yyyy"/>
    <numFmt numFmtId="167" formatCode="0.0"/>
    <numFmt numFmtId="168" formatCode="_ * #,##0_ ;_ * \-#,##0_ ;_ * &quot;-&quot;??_ ;_ @_ "/>
  </numFmts>
  <fonts count="3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  <font>
      <sz val="8"/>
      <color rgb="FFC00000"/>
      <name val="Arial"/>
      <family val="2"/>
    </font>
    <font>
      <b/>
      <sz val="8"/>
      <color theme="0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b/>
      <sz val="8"/>
      <color rgb="FF000000"/>
      <name val="Arial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12"/>
      <color rgb="FF000000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rgb="FF000000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u/>
      <sz val="11"/>
      <color theme="1"/>
      <name val="Arial Narrow"/>
      <family val="2"/>
    </font>
    <font>
      <sz val="8"/>
      <color theme="1"/>
      <name val="Tahoma"/>
      <family val="2"/>
    </font>
    <font>
      <b/>
      <i/>
      <sz val="8"/>
      <color theme="1"/>
      <name val="Arial"/>
      <family val="2"/>
    </font>
    <font>
      <b/>
      <sz val="8"/>
      <color rgb="FFFFFFFF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16365C"/>
        <bgColor indexed="64"/>
      </patternFill>
    </fill>
    <fill>
      <patternFill patternType="solid">
        <fgColor rgb="FF00B0F0"/>
        <bgColor indexed="64"/>
      </patternFill>
    </fill>
  </fills>
  <borders count="1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/>
      <right style="thin">
        <color indexed="64"/>
      </right>
      <top style="medium">
        <color indexed="64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/>
      <right style="thin">
        <color indexed="64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medium">
        <color theme="1"/>
      </left>
      <right style="thin">
        <color theme="1"/>
      </right>
      <top style="thin">
        <color theme="1"/>
      </top>
      <bottom/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theme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 style="medium">
        <color theme="1"/>
      </bottom>
      <diagonal/>
    </border>
    <border>
      <left/>
      <right style="thin">
        <color indexed="64"/>
      </right>
      <top/>
      <bottom style="medium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 style="medium">
        <color theme="1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14999847407452621"/>
      </right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 style="medium">
        <color theme="0" tint="-0.249977111117893"/>
      </left>
      <right style="thin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medium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medium">
        <color theme="0" tint="-0.249977111117893"/>
      </right>
      <top/>
      <bottom/>
      <diagonal/>
    </border>
    <border>
      <left style="thin">
        <color theme="0" tint="-0.249977111117893"/>
      </left>
      <right/>
      <top style="medium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medium">
        <color theme="0" tint="-0.249977111117893"/>
      </left>
      <right style="thin">
        <color theme="0" tint="-0.249977111117893"/>
      </right>
      <top/>
      <bottom style="medium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medium">
        <color theme="0" tint="-0.249977111117893"/>
      </right>
      <top/>
      <bottom style="thin">
        <color theme="0" tint="-0.249977111117893"/>
      </bottom>
      <diagonal/>
    </border>
  </borders>
  <cellStyleXfs count="6">
    <xf numFmtId="0" fontId="0" fillId="0" borderId="0"/>
    <xf numFmtId="0" fontId="9" fillId="0" borderId="0"/>
    <xf numFmtId="43" fontId="13" fillId="0" borderId="0" applyFont="0" applyFill="0" applyBorder="0" applyAlignment="0" applyProtection="0"/>
    <xf numFmtId="0" fontId="9" fillId="0" borderId="0"/>
    <xf numFmtId="0" fontId="9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650">
    <xf numFmtId="0" fontId="0" fillId="0" borderId="0" xfId="0"/>
    <xf numFmtId="0" fontId="0" fillId="2" borderId="0" xfId="0" applyFill="1"/>
    <xf numFmtId="0" fontId="10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/>
    <xf numFmtId="0" fontId="1" fillId="0" borderId="0" xfId="0" applyFont="1" applyFill="1"/>
    <xf numFmtId="0" fontId="1" fillId="2" borderId="1" xfId="0" applyFont="1" applyFill="1" applyBorder="1" applyAlignment="1">
      <alignment vertical="center"/>
    </xf>
    <xf numFmtId="0" fontId="8" fillId="2" borderId="0" xfId="0" applyFont="1" applyFill="1"/>
    <xf numFmtId="0" fontId="1" fillId="2" borderId="0" xfId="0" applyFont="1" applyFill="1"/>
    <xf numFmtId="0" fontId="1" fillId="2" borderId="0" xfId="0" applyFont="1" applyFill="1" applyBorder="1"/>
    <xf numFmtId="0" fontId="1" fillId="2" borderId="0" xfId="0" applyFont="1" applyFill="1" applyBorder="1" applyAlignment="1">
      <alignment horizontal="left"/>
    </xf>
    <xf numFmtId="0" fontId="10" fillId="9" borderId="36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justify" vertical="center" wrapText="1"/>
    </xf>
    <xf numFmtId="0" fontId="0" fillId="2" borderId="0" xfId="0" applyFill="1" applyAlignment="1">
      <alignment vertical="center"/>
    </xf>
    <xf numFmtId="0" fontId="0" fillId="2" borderId="0" xfId="0" applyFill="1" applyBorder="1"/>
    <xf numFmtId="0" fontId="1" fillId="2" borderId="0" xfId="0" applyFont="1" applyFill="1" applyBorder="1" applyAlignment="1">
      <alignment horizontal="center"/>
    </xf>
    <xf numFmtId="0" fontId="7" fillId="11" borderId="36" xfId="0" applyFont="1" applyFill="1" applyBorder="1" applyAlignment="1">
      <alignment horizontal="left" vertical="center" wrapText="1"/>
    </xf>
    <xf numFmtId="0" fontId="7" fillId="11" borderId="36" xfId="0" applyFont="1" applyFill="1" applyBorder="1" applyAlignment="1">
      <alignment vertical="center" wrapText="1"/>
    </xf>
    <xf numFmtId="0" fontId="14" fillId="2" borderId="0" xfId="0" applyFont="1" applyFill="1"/>
    <xf numFmtId="0" fontId="15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166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left" wrapText="1"/>
    </xf>
    <xf numFmtId="9" fontId="5" fillId="2" borderId="0" xfId="0" applyNumberFormat="1" applyFont="1" applyFill="1" applyBorder="1" applyAlignment="1">
      <alignment horizontal="left"/>
    </xf>
    <xf numFmtId="3" fontId="5" fillId="2" borderId="0" xfId="0" applyNumberFormat="1" applyFont="1" applyFill="1" applyBorder="1" applyAlignment="1">
      <alignment horizontal="left"/>
    </xf>
    <xf numFmtId="4" fontId="5" fillId="2" borderId="0" xfId="0" applyNumberFormat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/>
    </xf>
    <xf numFmtId="1" fontId="3" fillId="2" borderId="0" xfId="0" applyNumberFormat="1" applyFont="1" applyFill="1" applyBorder="1" applyAlignment="1">
      <alignment horizontal="left"/>
    </xf>
    <xf numFmtId="14" fontId="3" fillId="2" borderId="0" xfId="0" applyNumberFormat="1" applyFont="1" applyFill="1" applyBorder="1" applyAlignment="1">
      <alignment horizontal="left"/>
    </xf>
    <xf numFmtId="44" fontId="3" fillId="2" borderId="0" xfId="0" applyNumberFormat="1" applyFont="1" applyFill="1" applyBorder="1" applyAlignment="1">
      <alignment horizontal="left"/>
    </xf>
    <xf numFmtId="3" fontId="3" fillId="2" borderId="0" xfId="0" applyNumberFormat="1" applyFont="1" applyFill="1" applyBorder="1" applyAlignment="1">
      <alignment horizontal="left"/>
    </xf>
    <xf numFmtId="44" fontId="3" fillId="2" borderId="0" xfId="5" applyNumberFormat="1" applyFont="1" applyFill="1" applyBorder="1" applyAlignment="1" applyProtection="1">
      <alignment horizontal="left"/>
    </xf>
    <xf numFmtId="167" fontId="5" fillId="2" borderId="0" xfId="0" applyNumberFormat="1" applyFont="1" applyFill="1" applyBorder="1" applyAlignment="1">
      <alignment horizontal="left"/>
    </xf>
    <xf numFmtId="9" fontId="3" fillId="2" borderId="0" xfId="0" applyNumberFormat="1" applyFont="1" applyFill="1" applyBorder="1" applyAlignment="1">
      <alignment horizontal="left"/>
    </xf>
    <xf numFmtId="3" fontId="3" fillId="2" borderId="45" xfId="0" applyNumberFormat="1" applyFont="1" applyFill="1" applyBorder="1" applyAlignment="1">
      <alignment horizontal="left"/>
    </xf>
    <xf numFmtId="14" fontId="5" fillId="2" borderId="0" xfId="0" applyNumberFormat="1" applyFont="1" applyFill="1" applyBorder="1" applyAlignment="1">
      <alignment horizontal="left"/>
    </xf>
    <xf numFmtId="1" fontId="5" fillId="2" borderId="0" xfId="0" applyNumberFormat="1" applyFont="1" applyFill="1" applyBorder="1" applyAlignment="1">
      <alignment horizontal="left"/>
    </xf>
    <xf numFmtId="3" fontId="5" fillId="2" borderId="3" xfId="0" applyNumberFormat="1" applyFont="1" applyFill="1" applyBorder="1" applyAlignment="1">
      <alignment horizontal="left" wrapText="1"/>
    </xf>
    <xf numFmtId="0" fontId="3" fillId="2" borderId="14" xfId="0" applyFont="1" applyFill="1" applyBorder="1" applyAlignment="1">
      <alignment horizontal="left"/>
    </xf>
    <xf numFmtId="2" fontId="3" fillId="2" borderId="47" xfId="0" applyNumberFormat="1" applyFont="1" applyFill="1" applyBorder="1" applyAlignment="1">
      <alignment horizontal="left"/>
    </xf>
    <xf numFmtId="2" fontId="5" fillId="2" borderId="48" xfId="0" applyNumberFormat="1" applyFont="1" applyFill="1" applyBorder="1" applyAlignment="1">
      <alignment horizontal="left"/>
    </xf>
    <xf numFmtId="3" fontId="3" fillId="2" borderId="49" xfId="0" applyNumberFormat="1" applyFont="1" applyFill="1" applyBorder="1" applyAlignment="1">
      <alignment horizontal="left"/>
    </xf>
    <xf numFmtId="1" fontId="3" fillId="2" borderId="47" xfId="0" applyNumberFormat="1" applyFont="1" applyFill="1" applyBorder="1" applyAlignment="1">
      <alignment horizontal="left"/>
    </xf>
    <xf numFmtId="1" fontId="3" fillId="2" borderId="47" xfId="0" quotePrefix="1" applyNumberFormat="1" applyFont="1" applyFill="1" applyBorder="1" applyAlignment="1">
      <alignment horizontal="left"/>
    </xf>
    <xf numFmtId="3" fontId="3" fillId="2" borderId="47" xfId="0" quotePrefix="1" applyNumberFormat="1" applyFont="1" applyFill="1" applyBorder="1" applyAlignment="1">
      <alignment horizontal="left"/>
    </xf>
    <xf numFmtId="0" fontId="1" fillId="2" borderId="50" xfId="2" applyNumberFormat="1" applyFont="1" applyFill="1" applyBorder="1" applyAlignment="1">
      <alignment horizontal="left"/>
    </xf>
    <xf numFmtId="0" fontId="1" fillId="2" borderId="47" xfId="2" applyNumberFormat="1" applyFont="1" applyFill="1" applyBorder="1" applyAlignment="1">
      <alignment horizontal="left"/>
    </xf>
    <xf numFmtId="0" fontId="3" fillId="2" borderId="47" xfId="2" quotePrefix="1" applyNumberFormat="1" applyFont="1" applyFill="1" applyBorder="1" applyAlignment="1">
      <alignment horizontal="left"/>
    </xf>
    <xf numFmtId="164" fontId="3" fillId="2" borderId="47" xfId="0" quotePrefix="1" applyNumberFormat="1" applyFont="1" applyFill="1" applyBorder="1" applyAlignment="1">
      <alignment horizontal="left"/>
    </xf>
    <xf numFmtId="3" fontId="3" fillId="2" borderId="47" xfId="0" applyNumberFormat="1" applyFont="1" applyFill="1" applyBorder="1" applyAlignment="1">
      <alignment horizontal="left"/>
    </xf>
    <xf numFmtId="0" fontId="3" fillId="2" borderId="47" xfId="0" applyFont="1" applyFill="1" applyBorder="1" applyAlignment="1">
      <alignment horizontal="left"/>
    </xf>
    <xf numFmtId="166" fontId="3" fillId="2" borderId="47" xfId="0" applyNumberFormat="1" applyFont="1" applyFill="1" applyBorder="1" applyAlignment="1">
      <alignment horizontal="left" wrapText="1"/>
    </xf>
    <xf numFmtId="0" fontId="3" fillId="2" borderId="47" xfId="0" applyFont="1" applyFill="1" applyBorder="1" applyAlignment="1">
      <alignment horizontal="left" wrapText="1"/>
    </xf>
    <xf numFmtId="0" fontId="3" fillId="2" borderId="51" xfId="0" applyFont="1" applyFill="1" applyBorder="1" applyAlignment="1">
      <alignment horizontal="left" wrapText="1"/>
    </xf>
    <xf numFmtId="0" fontId="3" fillId="2" borderId="52" xfId="0" applyFont="1" applyFill="1" applyBorder="1" applyAlignment="1">
      <alignment horizontal="left"/>
    </xf>
    <xf numFmtId="0" fontId="3" fillId="2" borderId="53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2" fontId="3" fillId="2" borderId="1" xfId="0" applyNumberFormat="1" applyFont="1" applyFill="1" applyBorder="1" applyAlignment="1">
      <alignment horizontal="left"/>
    </xf>
    <xf numFmtId="2" fontId="5" fillId="2" borderId="11" xfId="0" applyNumberFormat="1" applyFont="1" applyFill="1" applyBorder="1" applyAlignment="1">
      <alignment horizontal="left"/>
    </xf>
    <xf numFmtId="3" fontId="3" fillId="2" borderId="10" xfId="0" applyNumberFormat="1" applyFont="1" applyFill="1" applyBorder="1" applyAlignment="1">
      <alignment horizontal="left"/>
    </xf>
    <xf numFmtId="1" fontId="3" fillId="2" borderId="1" xfId="0" applyNumberFormat="1" applyFont="1" applyFill="1" applyBorder="1" applyAlignment="1">
      <alignment horizontal="left"/>
    </xf>
    <xf numFmtId="0" fontId="1" fillId="2" borderId="12" xfId="2" applyNumberFormat="1" applyFont="1" applyFill="1" applyBorder="1" applyAlignment="1">
      <alignment horizontal="left"/>
    </xf>
    <xf numFmtId="0" fontId="1" fillId="2" borderId="1" xfId="2" applyNumberFormat="1" applyFont="1" applyFill="1" applyBorder="1" applyAlignment="1">
      <alignment horizontal="left"/>
    </xf>
    <xf numFmtId="0" fontId="3" fillId="2" borderId="1" xfId="2" applyNumberFormat="1" applyFont="1" applyFill="1" applyBorder="1" applyAlignment="1">
      <alignment horizontal="left"/>
    </xf>
    <xf numFmtId="164" fontId="3" fillId="2" borderId="1" xfId="0" quotePrefix="1" applyNumberFormat="1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left"/>
    </xf>
    <xf numFmtId="166" fontId="3" fillId="2" borderId="1" xfId="0" applyNumberFormat="1" applyFont="1" applyFill="1" applyBorder="1" applyAlignment="1">
      <alignment horizontal="left" wrapText="1"/>
    </xf>
    <xf numFmtId="44" fontId="3" fillId="2" borderId="1" xfId="0" applyNumberFormat="1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3" fillId="2" borderId="54" xfId="0" applyFont="1" applyFill="1" applyBorder="1" applyAlignment="1">
      <alignment horizontal="left"/>
    </xf>
    <xf numFmtId="0" fontId="3" fillId="2" borderId="55" xfId="0" applyFont="1" applyFill="1" applyBorder="1" applyAlignment="1">
      <alignment horizontal="left"/>
    </xf>
    <xf numFmtId="2" fontId="5" fillId="2" borderId="1" xfId="0" applyNumberFormat="1" applyFont="1" applyFill="1" applyBorder="1" applyAlignment="1">
      <alignment horizontal="left"/>
    </xf>
    <xf numFmtId="2" fontId="3" fillId="2" borderId="11" xfId="0" applyNumberFormat="1" applyFont="1" applyFill="1" applyBorder="1" applyAlignment="1">
      <alignment horizontal="left"/>
    </xf>
    <xf numFmtId="1" fontId="3" fillId="2" borderId="1" xfId="0" quotePrefix="1" applyNumberFormat="1" applyFont="1" applyFill="1" applyBorder="1" applyAlignment="1">
      <alignment horizontal="left"/>
    </xf>
    <xf numFmtId="3" fontId="3" fillId="2" borderId="1" xfId="0" quotePrefix="1" applyNumberFormat="1" applyFont="1" applyFill="1" applyBorder="1" applyAlignment="1">
      <alignment horizontal="left"/>
    </xf>
    <xf numFmtId="0" fontId="3" fillId="2" borderId="1" xfId="2" quotePrefix="1" applyNumberFormat="1" applyFont="1" applyFill="1" applyBorder="1" applyAlignment="1">
      <alignment horizontal="left"/>
    </xf>
    <xf numFmtId="0" fontId="3" fillId="2" borderId="1" xfId="0" quotePrefix="1" applyNumberFormat="1" applyFont="1" applyFill="1" applyBorder="1" applyAlignment="1">
      <alignment horizontal="left"/>
    </xf>
    <xf numFmtId="0" fontId="3" fillId="2" borderId="30" xfId="0" quotePrefix="1" applyNumberFormat="1" applyFont="1" applyFill="1" applyBorder="1" applyAlignment="1">
      <alignment horizontal="left" wrapText="1"/>
    </xf>
    <xf numFmtId="0" fontId="3" fillId="2" borderId="12" xfId="2" applyNumberFormat="1" applyFont="1" applyFill="1" applyBorder="1" applyAlignment="1">
      <alignment horizontal="left"/>
    </xf>
    <xf numFmtId="0" fontId="5" fillId="2" borderId="1" xfId="0" applyFont="1" applyFill="1" applyBorder="1" applyAlignment="1">
      <alignment horizontal="left" wrapText="1"/>
    </xf>
    <xf numFmtId="1" fontId="3" fillId="2" borderId="1" xfId="0" quotePrefix="1" applyNumberFormat="1" applyFont="1" applyFill="1" applyBorder="1" applyAlignment="1">
      <alignment horizontal="left" wrapText="1"/>
    </xf>
    <xf numFmtId="3" fontId="3" fillId="2" borderId="1" xfId="5" applyNumberFormat="1" applyFont="1" applyFill="1" applyBorder="1" applyAlignment="1" applyProtection="1">
      <alignment horizontal="left"/>
    </xf>
    <xf numFmtId="0" fontId="5" fillId="2" borderId="11" xfId="0" applyFont="1" applyFill="1" applyBorder="1" applyAlignment="1">
      <alignment horizontal="left" wrapText="1"/>
    </xf>
    <xf numFmtId="2" fontId="3" fillId="2" borderId="8" xfId="0" applyNumberFormat="1" applyFont="1" applyFill="1" applyBorder="1" applyAlignment="1">
      <alignment horizontal="left"/>
    </xf>
    <xf numFmtId="2" fontId="3" fillId="2" borderId="7" xfId="0" applyNumberFormat="1" applyFont="1" applyFill="1" applyBorder="1" applyAlignment="1">
      <alignment horizontal="left"/>
    </xf>
    <xf numFmtId="3" fontId="3" fillId="2" borderId="6" xfId="0" applyNumberFormat="1" applyFont="1" applyFill="1" applyBorder="1" applyAlignment="1">
      <alignment horizontal="left"/>
    </xf>
    <xf numFmtId="3" fontId="3" fillId="2" borderId="8" xfId="0" applyNumberFormat="1" applyFont="1" applyFill="1" applyBorder="1" applyAlignment="1">
      <alignment horizontal="left"/>
    </xf>
    <xf numFmtId="0" fontId="3" fillId="2" borderId="9" xfId="2" applyNumberFormat="1" applyFont="1" applyFill="1" applyBorder="1" applyAlignment="1">
      <alignment horizontal="left"/>
    </xf>
    <xf numFmtId="0" fontId="3" fillId="2" borderId="8" xfId="2" applyNumberFormat="1" applyFont="1" applyFill="1" applyBorder="1" applyAlignment="1">
      <alignment horizontal="left"/>
    </xf>
    <xf numFmtId="0" fontId="1" fillId="2" borderId="8" xfId="2" applyNumberFormat="1" applyFont="1" applyFill="1" applyBorder="1" applyAlignment="1">
      <alignment horizontal="left"/>
    </xf>
    <xf numFmtId="0" fontId="3" fillId="2" borderId="8" xfId="0" quotePrefix="1" applyNumberFormat="1" applyFont="1" applyFill="1" applyBorder="1" applyAlignment="1">
      <alignment horizontal="left"/>
    </xf>
    <xf numFmtId="0" fontId="3" fillId="2" borderId="8" xfId="0" applyFont="1" applyFill="1" applyBorder="1" applyAlignment="1">
      <alignment horizontal="left" wrapText="1"/>
    </xf>
    <xf numFmtId="166" fontId="3" fillId="2" borderId="8" xfId="0" applyNumberFormat="1" applyFont="1" applyFill="1" applyBorder="1" applyAlignment="1">
      <alignment horizontal="left" wrapText="1"/>
    </xf>
    <xf numFmtId="0" fontId="3" fillId="2" borderId="56" xfId="0" applyFont="1" applyFill="1" applyBorder="1" applyAlignment="1">
      <alignment horizontal="left"/>
    </xf>
    <xf numFmtId="2" fontId="3" fillId="2" borderId="14" xfId="0" applyNumberFormat="1" applyFont="1" applyFill="1" applyBorder="1" applyAlignment="1">
      <alignment horizontal="left"/>
    </xf>
    <xf numFmtId="3" fontId="3" fillId="2" borderId="14" xfId="0" applyNumberFormat="1" applyFont="1" applyFill="1" applyBorder="1" applyAlignment="1">
      <alignment horizontal="left"/>
    </xf>
    <xf numFmtId="1" fontId="3" fillId="2" borderId="14" xfId="0" quotePrefix="1" applyNumberFormat="1" applyFont="1" applyFill="1" applyBorder="1" applyAlignment="1">
      <alignment horizontal="left"/>
    </xf>
    <xf numFmtId="1" fontId="3" fillId="2" borderId="14" xfId="0" applyNumberFormat="1" applyFont="1" applyFill="1" applyBorder="1" applyAlignment="1">
      <alignment horizontal="left"/>
    </xf>
    <xf numFmtId="0" fontId="3" fillId="2" borderId="14" xfId="0" applyFont="1" applyFill="1" applyBorder="1" applyAlignment="1">
      <alignment horizontal="left" wrapText="1"/>
    </xf>
    <xf numFmtId="166" fontId="3" fillId="2" borderId="14" xfId="0" applyNumberFormat="1" applyFont="1" applyFill="1" applyBorder="1" applyAlignment="1">
      <alignment horizontal="left" wrapText="1"/>
    </xf>
    <xf numFmtId="0" fontId="3" fillId="2" borderId="57" xfId="0" applyFont="1" applyFill="1" applyBorder="1" applyAlignment="1">
      <alignment horizontal="left"/>
    </xf>
    <xf numFmtId="3" fontId="3" fillId="2" borderId="2" xfId="0" applyNumberFormat="1" applyFont="1" applyFill="1" applyBorder="1" applyAlignment="1">
      <alignment horizontal="left"/>
    </xf>
    <xf numFmtId="1" fontId="1" fillId="2" borderId="2" xfId="2" applyNumberFormat="1" applyFont="1" applyFill="1" applyBorder="1" applyAlignment="1">
      <alignment horizontal="left"/>
    </xf>
    <xf numFmtId="1" fontId="1" fillId="2" borderId="1" xfId="2" applyNumberFormat="1" applyFont="1" applyFill="1" applyBorder="1" applyAlignment="1">
      <alignment horizontal="left"/>
    </xf>
    <xf numFmtId="1" fontId="3" fillId="2" borderId="1" xfId="2" applyNumberFormat="1" applyFont="1" applyFill="1" applyBorder="1" applyAlignment="1">
      <alignment horizontal="left"/>
    </xf>
    <xf numFmtId="3" fontId="3" fillId="2" borderId="31" xfId="0" applyNumberFormat="1" applyFont="1" applyFill="1" applyBorder="1" applyAlignment="1">
      <alignment horizontal="left"/>
    </xf>
    <xf numFmtId="3" fontId="3" fillId="2" borderId="8" xfId="0" applyNumberFormat="1" applyFont="1" applyFill="1" applyBorder="1" applyAlignment="1">
      <alignment horizontal="left" wrapText="1"/>
    </xf>
    <xf numFmtId="1" fontId="1" fillId="2" borderId="31" xfId="2" applyNumberFormat="1" applyFont="1" applyFill="1" applyBorder="1" applyAlignment="1">
      <alignment horizontal="left"/>
    </xf>
    <xf numFmtId="1" fontId="3" fillId="2" borderId="8" xfId="0" applyNumberFormat="1" applyFont="1" applyFill="1" applyBorder="1" applyAlignment="1">
      <alignment horizontal="left"/>
    </xf>
    <xf numFmtId="1" fontId="1" fillId="2" borderId="8" xfId="2" applyNumberFormat="1" applyFont="1" applyFill="1" applyBorder="1" applyAlignment="1">
      <alignment horizontal="left"/>
    </xf>
    <xf numFmtId="1" fontId="3" fillId="2" borderId="8" xfId="0" quotePrefix="1" applyNumberFormat="1" applyFont="1" applyFill="1" applyBorder="1" applyAlignment="1">
      <alignment horizontal="left"/>
    </xf>
    <xf numFmtId="44" fontId="3" fillId="2" borderId="8" xfId="0" applyNumberFormat="1" applyFont="1" applyFill="1" applyBorder="1" applyAlignment="1">
      <alignment horizontal="left" wrapText="1"/>
    </xf>
    <xf numFmtId="2" fontId="5" fillId="2" borderId="14" xfId="0" applyNumberFormat="1" applyFont="1" applyFill="1" applyBorder="1" applyAlignment="1">
      <alignment horizontal="left"/>
    </xf>
    <xf numFmtId="0" fontId="3" fillId="2" borderId="15" xfId="2" applyNumberFormat="1" applyFont="1" applyFill="1" applyBorder="1" applyAlignment="1">
      <alignment horizontal="left"/>
    </xf>
    <xf numFmtId="0" fontId="1" fillId="2" borderId="14" xfId="2" applyNumberFormat="1" applyFont="1" applyFill="1" applyBorder="1" applyAlignment="1">
      <alignment horizontal="left"/>
    </xf>
    <xf numFmtId="44" fontId="3" fillId="2" borderId="14" xfId="0" applyNumberFormat="1" applyFont="1" applyFill="1" applyBorder="1" applyAlignment="1">
      <alignment horizontal="left" wrapText="1"/>
    </xf>
    <xf numFmtId="0" fontId="3" fillId="2" borderId="14" xfId="4" applyFont="1" applyFill="1" applyBorder="1" applyAlignment="1">
      <alignment horizontal="left" wrapText="1"/>
    </xf>
    <xf numFmtId="0" fontId="3" fillId="2" borderId="12" xfId="2" quotePrefix="1" applyNumberFormat="1" applyFont="1" applyFill="1" applyBorder="1" applyAlignment="1">
      <alignment horizontal="left"/>
    </xf>
    <xf numFmtId="3" fontId="3" fillId="2" borderId="1" xfId="2" quotePrefix="1" applyNumberFormat="1" applyFont="1" applyFill="1" applyBorder="1" applyAlignment="1">
      <alignment horizontal="left"/>
    </xf>
    <xf numFmtId="0" fontId="3" fillId="2" borderId="1" xfId="4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 wrapText="1"/>
    </xf>
    <xf numFmtId="1" fontId="3" fillId="2" borderId="3" xfId="0" applyNumberFormat="1" applyFont="1" applyFill="1" applyBorder="1" applyAlignment="1">
      <alignment horizontal="left"/>
    </xf>
    <xf numFmtId="0" fontId="1" fillId="2" borderId="9" xfId="2" applyNumberFormat="1" applyFont="1" applyFill="1" applyBorder="1" applyAlignment="1">
      <alignment horizontal="left"/>
    </xf>
    <xf numFmtId="1" fontId="3" fillId="2" borderId="3" xfId="0" quotePrefix="1" applyNumberFormat="1" applyFont="1" applyFill="1" applyBorder="1" applyAlignment="1">
      <alignment horizontal="left"/>
    </xf>
    <xf numFmtId="0" fontId="1" fillId="2" borderId="33" xfId="2" applyNumberFormat="1" applyFont="1" applyFill="1" applyBorder="1" applyAlignment="1">
      <alignment horizontal="left"/>
    </xf>
    <xf numFmtId="0" fontId="3" fillId="2" borderId="14" xfId="2" applyNumberFormat="1" applyFont="1" applyFill="1" applyBorder="1" applyAlignment="1">
      <alignment horizontal="left"/>
    </xf>
    <xf numFmtId="0" fontId="1" fillId="2" borderId="2" xfId="2" applyNumberFormat="1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1" fontId="3" fillId="2" borderId="1" xfId="0" applyNumberFormat="1" applyFont="1" applyFill="1" applyBorder="1" applyAlignment="1">
      <alignment horizontal="left" wrapText="1"/>
    </xf>
    <xf numFmtId="0" fontId="3" fillId="2" borderId="2" xfId="2" applyNumberFormat="1" applyFont="1" applyFill="1" applyBorder="1" applyAlignment="1">
      <alignment horizontal="left"/>
    </xf>
    <xf numFmtId="2" fontId="3" fillId="2" borderId="58" xfId="0" applyNumberFormat="1" applyFont="1" applyFill="1" applyBorder="1" applyAlignment="1">
      <alignment horizontal="left"/>
    </xf>
    <xf numFmtId="0" fontId="5" fillId="2" borderId="58" xfId="0" applyFont="1" applyFill="1" applyBorder="1" applyAlignment="1">
      <alignment horizontal="left" wrapText="1"/>
    </xf>
    <xf numFmtId="3" fontId="3" fillId="2" borderId="58" xfId="0" applyNumberFormat="1" applyFont="1" applyFill="1" applyBorder="1" applyAlignment="1">
      <alignment horizontal="left"/>
    </xf>
    <xf numFmtId="1" fontId="3" fillId="2" borderId="58" xfId="0" applyNumberFormat="1" applyFont="1" applyFill="1" applyBorder="1" applyAlignment="1">
      <alignment horizontal="left"/>
    </xf>
    <xf numFmtId="0" fontId="1" fillId="2" borderId="59" xfId="2" applyNumberFormat="1" applyFont="1" applyFill="1" applyBorder="1" applyAlignment="1">
      <alignment horizontal="left"/>
    </xf>
    <xf numFmtId="0" fontId="1" fillId="2" borderId="58" xfId="2" applyNumberFormat="1" applyFont="1" applyFill="1" applyBorder="1" applyAlignment="1">
      <alignment horizontal="left"/>
    </xf>
    <xf numFmtId="0" fontId="3" fillId="2" borderId="58" xfId="2" applyNumberFormat="1" applyFont="1" applyFill="1" applyBorder="1" applyAlignment="1">
      <alignment horizontal="left"/>
    </xf>
    <xf numFmtId="1" fontId="3" fillId="2" borderId="58" xfId="0" quotePrefix="1" applyNumberFormat="1" applyFont="1" applyFill="1" applyBorder="1" applyAlignment="1">
      <alignment horizontal="left"/>
    </xf>
    <xf numFmtId="0" fontId="3" fillId="2" borderId="58" xfId="0" applyFont="1" applyFill="1" applyBorder="1" applyAlignment="1">
      <alignment horizontal="left"/>
    </xf>
    <xf numFmtId="166" fontId="3" fillId="2" borderId="58" xfId="0" applyNumberFormat="1" applyFont="1" applyFill="1" applyBorder="1" applyAlignment="1">
      <alignment horizontal="left" wrapText="1"/>
    </xf>
    <xf numFmtId="0" fontId="3" fillId="2" borderId="58" xfId="0" applyFont="1" applyFill="1" applyBorder="1" applyAlignment="1">
      <alignment horizontal="left" wrapText="1"/>
    </xf>
    <xf numFmtId="0" fontId="3" fillId="2" borderId="60" xfId="0" applyFont="1" applyFill="1" applyBorder="1" applyAlignment="1">
      <alignment horizontal="left"/>
    </xf>
    <xf numFmtId="0" fontId="3" fillId="2" borderId="61" xfId="0" applyFont="1" applyFill="1" applyBorder="1" applyAlignment="1">
      <alignment horizontal="left"/>
    </xf>
    <xf numFmtId="2" fontId="3" fillId="2" borderId="62" xfId="0" applyNumberFormat="1" applyFont="1" applyFill="1" applyBorder="1" applyAlignment="1">
      <alignment horizontal="left"/>
    </xf>
    <xf numFmtId="2" fontId="5" fillId="2" borderId="62" xfId="0" applyNumberFormat="1" applyFont="1" applyFill="1" applyBorder="1" applyAlignment="1">
      <alignment horizontal="left"/>
    </xf>
    <xf numFmtId="0" fontId="3" fillId="2" borderId="62" xfId="0" quotePrefix="1" applyNumberFormat="1" applyFont="1" applyFill="1" applyBorder="1" applyAlignment="1">
      <alignment horizontal="left"/>
    </xf>
    <xf numFmtId="1" fontId="3" fillId="2" borderId="62" xfId="0" quotePrefix="1" applyNumberFormat="1" applyFont="1" applyFill="1" applyBorder="1" applyAlignment="1">
      <alignment horizontal="left" wrapText="1"/>
    </xf>
    <xf numFmtId="1" fontId="3" fillId="2" borderId="62" xfId="0" quotePrefix="1" applyNumberFormat="1" applyFont="1" applyFill="1" applyBorder="1" applyAlignment="1">
      <alignment horizontal="left"/>
    </xf>
    <xf numFmtId="164" fontId="3" fillId="2" borderId="62" xfId="0" quotePrefix="1" applyNumberFormat="1" applyFont="1" applyFill="1" applyBorder="1" applyAlignment="1">
      <alignment horizontal="left"/>
    </xf>
    <xf numFmtId="168" fontId="1" fillId="2" borderId="62" xfId="2" applyNumberFormat="1" applyFont="1" applyFill="1" applyBorder="1" applyAlignment="1">
      <alignment horizontal="left"/>
    </xf>
    <xf numFmtId="1" fontId="3" fillId="2" borderId="62" xfId="0" applyNumberFormat="1" applyFont="1" applyFill="1" applyBorder="1" applyAlignment="1">
      <alignment horizontal="left"/>
    </xf>
    <xf numFmtId="0" fontId="3" fillId="2" borderId="62" xfId="0" applyFont="1" applyFill="1" applyBorder="1" applyAlignment="1">
      <alignment horizontal="left"/>
    </xf>
    <xf numFmtId="166" fontId="3" fillId="2" borderId="62" xfId="0" applyNumberFormat="1" applyFont="1" applyFill="1" applyBorder="1" applyAlignment="1">
      <alignment horizontal="left" wrapText="1"/>
    </xf>
    <xf numFmtId="0" fontId="3" fillId="2" borderId="62" xfId="0" applyFont="1" applyFill="1" applyBorder="1" applyAlignment="1">
      <alignment horizontal="left" wrapText="1"/>
    </xf>
    <xf numFmtId="0" fontId="3" fillId="2" borderId="63" xfId="0" applyFont="1" applyFill="1" applyBorder="1" applyAlignment="1">
      <alignment horizontal="left"/>
    </xf>
    <xf numFmtId="2" fontId="5" fillId="2" borderId="64" xfId="0" applyNumberFormat="1" applyFont="1" applyFill="1" applyBorder="1" applyAlignment="1">
      <alignment horizontal="left"/>
    </xf>
    <xf numFmtId="2" fontId="3" fillId="2" borderId="64" xfId="0" applyNumberFormat="1" applyFont="1" applyFill="1" applyBorder="1" applyAlignment="1">
      <alignment horizontal="left"/>
    </xf>
    <xf numFmtId="0" fontId="3" fillId="2" borderId="64" xfId="0" quotePrefix="1" applyNumberFormat="1" applyFont="1" applyFill="1" applyBorder="1" applyAlignment="1">
      <alignment horizontal="left"/>
    </xf>
    <xf numFmtId="0" fontId="3" fillId="2" borderId="64" xfId="0" applyNumberFormat="1" applyFont="1" applyFill="1" applyBorder="1" applyAlignment="1">
      <alignment horizontal="left"/>
    </xf>
    <xf numFmtId="3" fontId="3" fillId="2" borderId="64" xfId="0" quotePrefix="1" applyNumberFormat="1" applyFont="1" applyFill="1" applyBorder="1" applyAlignment="1">
      <alignment horizontal="left"/>
    </xf>
    <xf numFmtId="164" fontId="3" fillId="2" borderId="64" xfId="0" quotePrefix="1" applyNumberFormat="1" applyFont="1" applyFill="1" applyBorder="1" applyAlignment="1">
      <alignment horizontal="left"/>
    </xf>
    <xf numFmtId="168" fontId="1" fillId="2" borderId="64" xfId="2" applyNumberFormat="1" applyFont="1" applyFill="1" applyBorder="1" applyAlignment="1">
      <alignment horizontal="left"/>
    </xf>
    <xf numFmtId="1" fontId="3" fillId="2" borderId="64" xfId="0" quotePrefix="1" applyNumberFormat="1" applyFont="1" applyFill="1" applyBorder="1" applyAlignment="1">
      <alignment horizontal="left"/>
    </xf>
    <xf numFmtId="1" fontId="3" fillId="2" borderId="64" xfId="0" applyNumberFormat="1" applyFont="1" applyFill="1" applyBorder="1" applyAlignment="1">
      <alignment horizontal="left"/>
    </xf>
    <xf numFmtId="0" fontId="3" fillId="2" borderId="64" xfId="0" applyFont="1" applyFill="1" applyBorder="1" applyAlignment="1">
      <alignment horizontal="left"/>
    </xf>
    <xf numFmtId="166" fontId="3" fillId="2" borderId="64" xfId="0" applyNumberFormat="1" applyFont="1" applyFill="1" applyBorder="1" applyAlignment="1">
      <alignment horizontal="left" wrapText="1"/>
    </xf>
    <xf numFmtId="0" fontId="3" fillId="2" borderId="64" xfId="0" applyFont="1" applyFill="1" applyBorder="1" applyAlignment="1">
      <alignment horizontal="left" wrapText="1"/>
    </xf>
    <xf numFmtId="0" fontId="3" fillId="2" borderId="65" xfId="0" applyFont="1" applyFill="1" applyBorder="1" applyAlignment="1">
      <alignment horizontal="left"/>
    </xf>
    <xf numFmtId="1" fontId="3" fillId="2" borderId="64" xfId="0" applyNumberFormat="1" applyFont="1" applyFill="1" applyBorder="1" applyAlignment="1">
      <alignment horizontal="left" wrapText="1"/>
    </xf>
    <xf numFmtId="0" fontId="3" fillId="2" borderId="64" xfId="0" applyNumberFormat="1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/>
    </xf>
    <xf numFmtId="1" fontId="3" fillId="2" borderId="64" xfId="0" quotePrefix="1" applyNumberFormat="1" applyFont="1" applyFill="1" applyBorder="1" applyAlignment="1">
      <alignment horizontal="left" wrapText="1"/>
    </xf>
    <xf numFmtId="3" fontId="3" fillId="2" borderId="64" xfId="0" applyNumberFormat="1" applyFont="1" applyFill="1" applyBorder="1" applyAlignment="1">
      <alignment horizontal="left"/>
    </xf>
    <xf numFmtId="165" fontId="3" fillId="2" borderId="64" xfId="0" applyNumberFormat="1" applyFont="1" applyFill="1" applyBorder="1" applyAlignment="1">
      <alignment horizontal="left" wrapText="1"/>
    </xf>
    <xf numFmtId="3" fontId="3" fillId="2" borderId="64" xfId="0" applyNumberFormat="1" applyFont="1" applyFill="1" applyBorder="1" applyAlignment="1">
      <alignment horizontal="left" wrapText="1"/>
    </xf>
    <xf numFmtId="0" fontId="3" fillId="2" borderId="64" xfId="0" quotePrefix="1" applyNumberFormat="1" applyFont="1" applyFill="1" applyBorder="1" applyAlignment="1">
      <alignment horizontal="left" wrapText="1"/>
    </xf>
    <xf numFmtId="2" fontId="5" fillId="2" borderId="66" xfId="0" applyNumberFormat="1" applyFont="1" applyFill="1" applyBorder="1" applyAlignment="1">
      <alignment horizontal="left"/>
    </xf>
    <xf numFmtId="2" fontId="3" fillId="2" borderId="66" xfId="0" applyNumberFormat="1" applyFont="1" applyFill="1" applyBorder="1" applyAlignment="1">
      <alignment horizontal="left"/>
    </xf>
    <xf numFmtId="0" fontId="3" fillId="2" borderId="66" xfId="0" quotePrefix="1" applyNumberFormat="1" applyFont="1" applyFill="1" applyBorder="1" applyAlignment="1">
      <alignment horizontal="left"/>
    </xf>
    <xf numFmtId="1" fontId="3" fillId="2" borderId="66" xfId="0" applyNumberFormat="1" applyFont="1" applyFill="1" applyBorder="1" applyAlignment="1">
      <alignment horizontal="left" wrapText="1"/>
    </xf>
    <xf numFmtId="1" fontId="3" fillId="2" borderId="66" xfId="0" quotePrefix="1" applyNumberFormat="1" applyFont="1" applyFill="1" applyBorder="1" applyAlignment="1">
      <alignment horizontal="left"/>
    </xf>
    <xf numFmtId="164" fontId="3" fillId="2" borderId="66" xfId="0" quotePrefix="1" applyNumberFormat="1" applyFont="1" applyFill="1" applyBorder="1" applyAlignment="1">
      <alignment horizontal="left"/>
    </xf>
    <xf numFmtId="168" fontId="1" fillId="2" borderId="66" xfId="2" applyNumberFormat="1" applyFont="1" applyFill="1" applyBorder="1" applyAlignment="1">
      <alignment horizontal="left"/>
    </xf>
    <xf numFmtId="1" fontId="3" fillId="2" borderId="66" xfId="0" applyNumberFormat="1" applyFont="1" applyFill="1" applyBorder="1" applyAlignment="1">
      <alignment horizontal="left"/>
    </xf>
    <xf numFmtId="0" fontId="3" fillId="2" borderId="66" xfId="0" applyFont="1" applyFill="1" applyBorder="1" applyAlignment="1">
      <alignment horizontal="left"/>
    </xf>
    <xf numFmtId="166" fontId="3" fillId="2" borderId="66" xfId="0" applyNumberFormat="1" applyFont="1" applyFill="1" applyBorder="1" applyAlignment="1">
      <alignment horizontal="left" wrapText="1"/>
    </xf>
    <xf numFmtId="0" fontId="3" fillId="2" borderId="66" xfId="0" applyFont="1" applyFill="1" applyBorder="1" applyAlignment="1">
      <alignment horizontal="left" wrapText="1"/>
    </xf>
    <xf numFmtId="0" fontId="3" fillId="2" borderId="67" xfId="0" applyFont="1" applyFill="1" applyBorder="1" applyAlignment="1">
      <alignment horizontal="left"/>
    </xf>
    <xf numFmtId="2" fontId="3" fillId="2" borderId="68" xfId="0" applyNumberFormat="1" applyFont="1" applyFill="1" applyBorder="1" applyAlignment="1">
      <alignment horizontal="left"/>
    </xf>
    <xf numFmtId="0" fontId="3" fillId="2" borderId="68" xfId="0" quotePrefix="1" applyNumberFormat="1" applyFont="1" applyFill="1" applyBorder="1" applyAlignment="1">
      <alignment horizontal="left"/>
    </xf>
    <xf numFmtId="0" fontId="3" fillId="2" borderId="68" xfId="0" quotePrefix="1" applyNumberFormat="1" applyFont="1" applyFill="1" applyBorder="1" applyAlignment="1">
      <alignment horizontal="left" wrapText="1"/>
    </xf>
    <xf numFmtId="1" fontId="3" fillId="2" borderId="68" xfId="0" quotePrefix="1" applyNumberFormat="1" applyFont="1" applyFill="1" applyBorder="1" applyAlignment="1">
      <alignment horizontal="left"/>
    </xf>
    <xf numFmtId="1" fontId="3" fillId="2" borderId="68" xfId="0" applyNumberFormat="1" applyFont="1" applyFill="1" applyBorder="1" applyAlignment="1">
      <alignment horizontal="left"/>
    </xf>
    <xf numFmtId="0" fontId="3" fillId="2" borderId="68" xfId="0" applyFont="1" applyFill="1" applyBorder="1" applyAlignment="1">
      <alignment horizontal="left"/>
    </xf>
    <xf numFmtId="166" fontId="3" fillId="2" borderId="68" xfId="0" applyNumberFormat="1" applyFont="1" applyFill="1" applyBorder="1" applyAlignment="1">
      <alignment horizontal="left" wrapText="1"/>
    </xf>
    <xf numFmtId="0" fontId="3" fillId="2" borderId="68" xfId="0" applyFont="1" applyFill="1" applyBorder="1" applyAlignment="1">
      <alignment horizontal="left" wrapText="1"/>
    </xf>
    <xf numFmtId="0" fontId="3" fillId="2" borderId="69" xfId="0" applyFont="1" applyFill="1" applyBorder="1" applyAlignment="1">
      <alignment horizontal="left"/>
    </xf>
    <xf numFmtId="0" fontId="3" fillId="2" borderId="64" xfId="3" applyFont="1" applyFill="1" applyBorder="1" applyAlignment="1">
      <alignment horizontal="left" wrapText="1"/>
    </xf>
    <xf numFmtId="0" fontId="5" fillId="2" borderId="64" xfId="0" applyFont="1" applyFill="1" applyBorder="1" applyAlignment="1">
      <alignment horizontal="left"/>
    </xf>
    <xf numFmtId="0" fontId="3" fillId="2" borderId="66" xfId="0" applyNumberFormat="1" applyFont="1" applyFill="1" applyBorder="1" applyAlignment="1">
      <alignment horizontal="left"/>
    </xf>
    <xf numFmtId="0" fontId="3" fillId="2" borderId="66" xfId="3" applyFont="1" applyFill="1" applyBorder="1" applyAlignment="1">
      <alignment horizontal="left" wrapText="1"/>
    </xf>
    <xf numFmtId="2" fontId="5" fillId="2" borderId="68" xfId="0" applyNumberFormat="1" applyFont="1" applyFill="1" applyBorder="1" applyAlignment="1">
      <alignment horizontal="left"/>
    </xf>
    <xf numFmtId="0" fontId="3" fillId="2" borderId="68" xfId="0" applyNumberFormat="1" applyFont="1" applyFill="1" applyBorder="1" applyAlignment="1">
      <alignment horizontal="left"/>
    </xf>
    <xf numFmtId="0" fontId="5" fillId="2" borderId="68" xfId="0" applyFont="1" applyFill="1" applyBorder="1" applyAlignment="1">
      <alignment horizontal="left"/>
    </xf>
    <xf numFmtId="0" fontId="3" fillId="2" borderId="68" xfId="3" applyFont="1" applyFill="1" applyBorder="1" applyAlignment="1">
      <alignment horizontal="left" wrapText="1"/>
    </xf>
    <xf numFmtId="14" fontId="3" fillId="2" borderId="64" xfId="0" applyNumberFormat="1" applyFont="1" applyFill="1" applyBorder="1" applyAlignment="1">
      <alignment horizontal="left"/>
    </xf>
    <xf numFmtId="0" fontId="3" fillId="2" borderId="66" xfId="0" applyNumberFormat="1" applyFont="1" applyFill="1" applyBorder="1" applyAlignment="1">
      <alignment horizontal="left" wrapText="1"/>
    </xf>
    <xf numFmtId="2" fontId="5" fillId="2" borderId="4" xfId="0" applyNumberFormat="1" applyFont="1" applyFill="1" applyBorder="1" applyAlignment="1">
      <alignment horizontal="left"/>
    </xf>
    <xf numFmtId="2" fontId="3" fillId="2" borderId="4" xfId="0" applyNumberFormat="1" applyFont="1" applyFill="1" applyBorder="1" applyAlignment="1">
      <alignment horizontal="left"/>
    </xf>
    <xf numFmtId="0" fontId="3" fillId="2" borderId="23" xfId="0" quotePrefix="1" applyNumberFormat="1" applyFont="1" applyFill="1" applyBorder="1" applyAlignment="1">
      <alignment horizontal="left"/>
    </xf>
    <xf numFmtId="1" fontId="3" fillId="2" borderId="4" xfId="0" quotePrefix="1" applyNumberFormat="1" applyFont="1" applyFill="1" applyBorder="1" applyAlignment="1">
      <alignment horizontal="left"/>
    </xf>
    <xf numFmtId="0" fontId="3" fillId="2" borderId="4" xfId="0" quotePrefix="1" applyNumberFormat="1" applyFont="1" applyFill="1" applyBorder="1" applyAlignment="1">
      <alignment horizontal="left"/>
    </xf>
    <xf numFmtId="0" fontId="3" fillId="2" borderId="29" xfId="0" quotePrefix="1" applyNumberFormat="1" applyFont="1" applyFill="1" applyBorder="1" applyAlignment="1">
      <alignment horizontal="left"/>
    </xf>
    <xf numFmtId="168" fontId="1" fillId="2" borderId="4" xfId="2" applyNumberFormat="1" applyFont="1" applyFill="1" applyBorder="1" applyAlignment="1">
      <alignment horizontal="left"/>
    </xf>
    <xf numFmtId="1" fontId="3" fillId="2" borderId="4" xfId="0" applyNumberFormat="1" applyFont="1" applyFill="1" applyBorder="1" applyAlignment="1">
      <alignment horizontal="left"/>
    </xf>
    <xf numFmtId="166" fontId="3" fillId="2" borderId="4" xfId="0" applyNumberFormat="1" applyFont="1" applyFill="1" applyBorder="1" applyAlignment="1">
      <alignment horizontal="left" wrapText="1"/>
    </xf>
    <xf numFmtId="44" fontId="3" fillId="2" borderId="4" xfId="0" applyNumberFormat="1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3" fillId="2" borderId="40" xfId="0" applyFont="1" applyFill="1" applyBorder="1" applyAlignment="1">
      <alignment horizontal="left"/>
    </xf>
    <xf numFmtId="0" fontId="3" fillId="2" borderId="70" xfId="0" applyFont="1" applyFill="1" applyBorder="1" applyAlignment="1">
      <alignment horizontal="left"/>
    </xf>
    <xf numFmtId="0" fontId="3" fillId="2" borderId="11" xfId="0" quotePrefix="1" applyNumberFormat="1" applyFont="1" applyFill="1" applyBorder="1" applyAlignment="1">
      <alignment horizontal="left"/>
    </xf>
    <xf numFmtId="1" fontId="3" fillId="2" borderId="12" xfId="0" quotePrefix="1" applyNumberFormat="1" applyFont="1" applyFill="1" applyBorder="1" applyAlignment="1">
      <alignment horizontal="left"/>
    </xf>
    <xf numFmtId="168" fontId="1" fillId="2" borderId="1" xfId="2" applyNumberFormat="1" applyFont="1" applyFill="1" applyBorder="1" applyAlignment="1">
      <alignment horizontal="left"/>
    </xf>
    <xf numFmtId="168" fontId="1" fillId="2" borderId="12" xfId="2" applyNumberFormat="1" applyFont="1" applyFill="1" applyBorder="1" applyAlignment="1">
      <alignment horizontal="left"/>
    </xf>
    <xf numFmtId="0" fontId="3" fillId="2" borderId="11" xfId="0" applyNumberFormat="1" applyFont="1" applyFill="1" applyBorder="1" applyAlignment="1">
      <alignment horizontal="left"/>
    </xf>
    <xf numFmtId="1" fontId="3" fillId="2" borderId="3" xfId="0" quotePrefix="1" applyNumberFormat="1" applyFont="1" applyFill="1" applyBorder="1" applyAlignment="1">
      <alignment horizontal="left" wrapText="1"/>
    </xf>
    <xf numFmtId="0" fontId="3" fillId="2" borderId="71" xfId="0" quotePrefix="1" applyNumberFormat="1" applyFont="1" applyFill="1" applyBorder="1" applyAlignment="1">
      <alignment horizontal="left"/>
    </xf>
    <xf numFmtId="1" fontId="3" fillId="2" borderId="58" xfId="0" quotePrefix="1" applyNumberFormat="1" applyFont="1" applyFill="1" applyBorder="1" applyAlignment="1">
      <alignment horizontal="left" wrapText="1"/>
    </xf>
    <xf numFmtId="164" fontId="3" fillId="2" borderId="58" xfId="0" quotePrefix="1" applyNumberFormat="1" applyFont="1" applyFill="1" applyBorder="1" applyAlignment="1">
      <alignment horizontal="left"/>
    </xf>
    <xf numFmtId="168" fontId="1" fillId="2" borderId="72" xfId="2" applyNumberFormat="1" applyFont="1" applyFill="1" applyBorder="1" applyAlignment="1">
      <alignment horizontal="left"/>
    </xf>
    <xf numFmtId="168" fontId="1" fillId="2" borderId="58" xfId="2" applyNumberFormat="1" applyFont="1" applyFill="1" applyBorder="1" applyAlignment="1">
      <alignment horizontal="left"/>
    </xf>
    <xf numFmtId="3" fontId="3" fillId="2" borderId="68" xfId="0" quotePrefix="1" applyNumberFormat="1" applyFont="1" applyFill="1" applyBorder="1" applyAlignment="1">
      <alignment horizontal="left"/>
    </xf>
    <xf numFmtId="168" fontId="1" fillId="2" borderId="68" xfId="2" applyNumberFormat="1" applyFont="1" applyFill="1" applyBorder="1" applyAlignment="1">
      <alignment horizontal="left"/>
    </xf>
    <xf numFmtId="166" fontId="3" fillId="2" borderId="1" xfId="0" applyNumberFormat="1" applyFont="1" applyFill="1" applyBorder="1" applyAlignment="1">
      <alignment horizontal="left"/>
    </xf>
    <xf numFmtId="166" fontId="3" fillId="2" borderId="66" xfId="0" applyNumberFormat="1" applyFont="1" applyFill="1" applyBorder="1" applyAlignment="1">
      <alignment horizontal="left"/>
    </xf>
    <xf numFmtId="2" fontId="5" fillId="2" borderId="23" xfId="0" applyNumberFormat="1" applyFont="1" applyFill="1" applyBorder="1" applyAlignment="1">
      <alignment horizontal="left"/>
    </xf>
    <xf numFmtId="0" fontId="3" fillId="2" borderId="28" xfId="0" quotePrefix="1" applyNumberFormat="1" applyFont="1" applyFill="1" applyBorder="1" applyAlignment="1">
      <alignment horizontal="left"/>
    </xf>
    <xf numFmtId="1" fontId="3" fillId="2" borderId="4" xfId="0" applyNumberFormat="1" applyFont="1" applyFill="1" applyBorder="1" applyAlignment="1">
      <alignment horizontal="left" wrapText="1"/>
    </xf>
    <xf numFmtId="3" fontId="3" fillId="2" borderId="4" xfId="0" applyNumberFormat="1" applyFont="1" applyFill="1" applyBorder="1" applyAlignment="1">
      <alignment horizontal="left"/>
    </xf>
    <xf numFmtId="1" fontId="3" fillId="2" borderId="29" xfId="0" applyNumberFormat="1" applyFont="1" applyFill="1" applyBorder="1" applyAlignment="1">
      <alignment horizontal="left"/>
    </xf>
    <xf numFmtId="166" fontId="3" fillId="2" borderId="4" xfId="0" applyNumberFormat="1" applyFont="1" applyFill="1" applyBorder="1" applyAlignment="1">
      <alignment horizontal="left"/>
    </xf>
    <xf numFmtId="44" fontId="3" fillId="2" borderId="4" xfId="0" applyNumberFormat="1" applyFont="1" applyFill="1" applyBorder="1" applyAlignment="1">
      <alignment horizontal="left"/>
    </xf>
    <xf numFmtId="0" fontId="3" fillId="2" borderId="30" xfId="0" quotePrefix="1" applyNumberFormat="1" applyFont="1" applyFill="1" applyBorder="1" applyAlignment="1">
      <alignment horizontal="left"/>
    </xf>
    <xf numFmtId="44" fontId="3" fillId="2" borderId="1" xfId="0" applyNumberFormat="1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left" wrapText="1"/>
    </xf>
    <xf numFmtId="2" fontId="5" fillId="2" borderId="71" xfId="0" applyNumberFormat="1" applyFont="1" applyFill="1" applyBorder="1" applyAlignment="1">
      <alignment horizontal="left"/>
    </xf>
    <xf numFmtId="0" fontId="3" fillId="2" borderId="60" xfId="0" quotePrefix="1" applyNumberFormat="1" applyFont="1" applyFill="1" applyBorder="1" applyAlignment="1">
      <alignment horizontal="left"/>
    </xf>
    <xf numFmtId="2" fontId="3" fillId="2" borderId="51" xfId="0" applyNumberFormat="1" applyFont="1" applyFill="1" applyBorder="1" applyAlignment="1">
      <alignment horizontal="left"/>
    </xf>
    <xf numFmtId="2" fontId="3" fillId="2" borderId="73" xfId="0" applyNumberFormat="1" applyFont="1" applyFill="1" applyBorder="1" applyAlignment="1">
      <alignment horizontal="left"/>
    </xf>
    <xf numFmtId="0" fontId="3" fillId="2" borderId="74" xfId="0" quotePrefix="1" applyNumberFormat="1" applyFont="1" applyFill="1" applyBorder="1" applyAlignment="1">
      <alignment horizontal="left"/>
    </xf>
    <xf numFmtId="1" fontId="3" fillId="2" borderId="47" xfId="0" applyNumberFormat="1" applyFont="1" applyFill="1" applyBorder="1" applyAlignment="1">
      <alignment horizontal="left" wrapText="1"/>
    </xf>
    <xf numFmtId="168" fontId="1" fillId="2" borderId="47" xfId="2" applyNumberFormat="1" applyFont="1" applyFill="1" applyBorder="1" applyAlignment="1">
      <alignment horizontal="left"/>
    </xf>
    <xf numFmtId="0" fontId="3" fillId="2" borderId="75" xfId="0" applyFont="1" applyFill="1" applyBorder="1" applyAlignment="1">
      <alignment horizontal="left" wrapText="1"/>
    </xf>
    <xf numFmtId="166" fontId="3" fillId="2" borderId="76" xfId="0" applyNumberFormat="1" applyFont="1" applyFill="1" applyBorder="1" applyAlignment="1">
      <alignment horizontal="left" wrapText="1"/>
    </xf>
    <xf numFmtId="0" fontId="3" fillId="2" borderId="77" xfId="0" applyFont="1" applyFill="1" applyBorder="1" applyAlignment="1">
      <alignment horizontal="left"/>
    </xf>
    <xf numFmtId="0" fontId="3" fillId="2" borderId="34" xfId="0" quotePrefix="1" applyNumberFormat="1" applyFont="1" applyFill="1" applyBorder="1" applyAlignment="1">
      <alignment horizontal="left"/>
    </xf>
    <xf numFmtId="0" fontId="3" fillId="2" borderId="78" xfId="0" applyFont="1" applyFill="1" applyBorder="1" applyAlignment="1">
      <alignment horizontal="left" wrapText="1"/>
    </xf>
    <xf numFmtId="166" fontId="3" fillId="2" borderId="2" xfId="0" applyNumberFormat="1" applyFont="1" applyFill="1" applyBorder="1" applyAlignment="1">
      <alignment horizontal="left" wrapText="1"/>
    </xf>
    <xf numFmtId="0" fontId="3" fillId="2" borderId="42" xfId="0" applyFont="1" applyFill="1" applyBorder="1" applyAlignment="1">
      <alignment horizontal="left"/>
    </xf>
    <xf numFmtId="2" fontId="3" fillId="2" borderId="79" xfId="0" applyNumberFormat="1" applyFont="1" applyFill="1" applyBorder="1" applyAlignment="1">
      <alignment horizontal="left"/>
    </xf>
    <xf numFmtId="2" fontId="5" fillId="2" borderId="80" xfId="0" applyNumberFormat="1" applyFont="1" applyFill="1" applyBorder="1" applyAlignment="1">
      <alignment horizontal="left"/>
    </xf>
    <xf numFmtId="0" fontId="3" fillId="2" borderId="81" xfId="0" quotePrefix="1" applyNumberFormat="1" applyFont="1" applyFill="1" applyBorder="1" applyAlignment="1">
      <alignment horizontal="left"/>
    </xf>
    <xf numFmtId="1" fontId="3" fillId="2" borderId="79" xfId="0" quotePrefix="1" applyNumberFormat="1" applyFont="1" applyFill="1" applyBorder="1" applyAlignment="1">
      <alignment horizontal="left"/>
    </xf>
    <xf numFmtId="3" fontId="3" fillId="2" borderId="79" xfId="0" quotePrefix="1" applyNumberFormat="1" applyFont="1" applyFill="1" applyBorder="1" applyAlignment="1">
      <alignment horizontal="left"/>
    </xf>
    <xf numFmtId="168" fontId="1" fillId="2" borderId="79" xfId="2" applyNumberFormat="1" applyFont="1" applyFill="1" applyBorder="1" applyAlignment="1">
      <alignment horizontal="left"/>
    </xf>
    <xf numFmtId="1" fontId="3" fillId="2" borderId="79" xfId="0" applyNumberFormat="1" applyFont="1" applyFill="1" applyBorder="1" applyAlignment="1">
      <alignment horizontal="left"/>
    </xf>
    <xf numFmtId="0" fontId="3" fillId="2" borderId="32" xfId="0" quotePrefix="1" applyNumberFormat="1" applyFont="1" applyFill="1" applyBorder="1" applyAlignment="1">
      <alignment horizontal="left"/>
    </xf>
    <xf numFmtId="1" fontId="3" fillId="2" borderId="4" xfId="0" quotePrefix="1" applyNumberFormat="1" applyFont="1" applyFill="1" applyBorder="1" applyAlignment="1">
      <alignment horizontal="left" wrapText="1"/>
    </xf>
    <xf numFmtId="164" fontId="3" fillId="2" borderId="4" xfId="0" quotePrefix="1" applyNumberFormat="1" applyFont="1" applyFill="1" applyBorder="1" applyAlignment="1">
      <alignment horizontal="left"/>
    </xf>
    <xf numFmtId="0" fontId="3" fillId="2" borderId="82" xfId="0" quotePrefix="1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left" vertical="center"/>
    </xf>
    <xf numFmtId="2" fontId="7" fillId="11" borderId="83" xfId="0" applyNumberFormat="1" applyFont="1" applyFill="1" applyBorder="1" applyAlignment="1">
      <alignment horizontal="left" vertical="center" textRotation="90" wrapText="1"/>
    </xf>
    <xf numFmtId="2" fontId="7" fillId="11" borderId="83" xfId="0" applyNumberFormat="1" applyFont="1" applyFill="1" applyBorder="1" applyAlignment="1">
      <alignment horizontal="left" vertical="center" textRotation="90"/>
    </xf>
    <xf numFmtId="2" fontId="7" fillId="11" borderId="84" xfId="0" applyNumberFormat="1" applyFont="1" applyFill="1" applyBorder="1" applyAlignment="1">
      <alignment horizontal="left" vertical="center" textRotation="90" wrapText="1"/>
    </xf>
    <xf numFmtId="43" fontId="7" fillId="11" borderId="84" xfId="2" applyFont="1" applyFill="1" applyBorder="1" applyAlignment="1">
      <alignment horizontal="left" vertical="center" textRotation="90" wrapText="1"/>
    </xf>
    <xf numFmtId="0" fontId="7" fillId="10" borderId="83" xfId="0" applyFont="1" applyFill="1" applyBorder="1" applyAlignment="1">
      <alignment horizontal="left" vertical="center" textRotation="90" wrapText="1"/>
    </xf>
    <xf numFmtId="2" fontId="7" fillId="10" borderId="83" xfId="0" applyNumberFormat="1" applyFont="1" applyFill="1" applyBorder="1" applyAlignment="1">
      <alignment horizontal="left" vertical="center" textRotation="90" wrapText="1"/>
    </xf>
    <xf numFmtId="2" fontId="7" fillId="10" borderId="83" xfId="0" applyNumberFormat="1" applyFont="1" applyFill="1" applyBorder="1" applyAlignment="1">
      <alignment horizontal="left" vertical="center" textRotation="90"/>
    </xf>
    <xf numFmtId="2" fontId="7" fillId="11" borderId="83" xfId="0" applyNumberFormat="1" applyFont="1" applyFill="1" applyBorder="1" applyAlignment="1">
      <alignment horizontal="left" vertical="center"/>
    </xf>
    <xf numFmtId="2" fontId="7" fillId="11" borderId="84" xfId="0" applyNumberFormat="1" applyFont="1" applyFill="1" applyBorder="1" applyAlignment="1">
      <alignment horizontal="left" vertical="center"/>
    </xf>
    <xf numFmtId="166" fontId="7" fillId="11" borderId="84" xfId="0" applyNumberFormat="1" applyFont="1" applyFill="1" applyBorder="1" applyAlignment="1">
      <alignment horizontal="left" vertical="center" wrapText="1"/>
    </xf>
    <xf numFmtId="0" fontId="7" fillId="11" borderId="84" xfId="0" applyFont="1" applyFill="1" applyBorder="1" applyAlignment="1">
      <alignment horizontal="left" vertical="center" wrapText="1"/>
    </xf>
    <xf numFmtId="0" fontId="17" fillId="2" borderId="43" xfId="0" applyFont="1" applyFill="1" applyBorder="1" applyAlignment="1" applyProtection="1">
      <alignment horizontal="justify" vertical="center" wrapText="1"/>
    </xf>
    <xf numFmtId="0" fontId="18" fillId="2" borderId="0" xfId="0" applyFont="1" applyFill="1"/>
    <xf numFmtId="0" fontId="19" fillId="2" borderId="44" xfId="0" applyFont="1" applyFill="1" applyBorder="1" applyAlignment="1" applyProtection="1">
      <alignment horizontal="justify" vertical="center" wrapText="1"/>
    </xf>
    <xf numFmtId="0" fontId="17" fillId="2" borderId="24" xfId="0" applyFont="1" applyFill="1" applyBorder="1" applyAlignment="1" applyProtection="1">
      <alignment horizontal="justify" vertical="center" wrapText="1"/>
    </xf>
    <xf numFmtId="0" fontId="1" fillId="2" borderId="85" xfId="0" applyFont="1" applyFill="1" applyBorder="1"/>
    <xf numFmtId="0" fontId="1" fillId="2" borderId="21" xfId="0" applyFont="1" applyFill="1" applyBorder="1"/>
    <xf numFmtId="0" fontId="1" fillId="2" borderId="86" xfId="0" applyFont="1" applyFill="1" applyBorder="1"/>
    <xf numFmtId="0" fontId="8" fillId="3" borderId="1" xfId="0" applyFont="1" applyFill="1" applyBorder="1" applyProtection="1">
      <protection locked="0"/>
    </xf>
    <xf numFmtId="0" fontId="8" fillId="3" borderId="1" xfId="0" applyFont="1" applyFill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1" fillId="2" borderId="24" xfId="0" applyFont="1" applyFill="1" applyBorder="1"/>
    <xf numFmtId="0" fontId="1" fillId="2" borderId="26" xfId="0" applyFont="1" applyFill="1" applyBorder="1"/>
    <xf numFmtId="0" fontId="1" fillId="2" borderId="25" xfId="0" applyFont="1" applyFill="1" applyBorder="1"/>
    <xf numFmtId="0" fontId="1" fillId="2" borderId="88" xfId="0" applyFont="1" applyFill="1" applyBorder="1"/>
    <xf numFmtId="0" fontId="1" fillId="2" borderId="89" xfId="0" applyFont="1" applyFill="1" applyBorder="1"/>
    <xf numFmtId="0" fontId="1" fillId="2" borderId="0" xfId="0" applyFont="1" applyFill="1" applyAlignment="1">
      <alignment horizontal="center"/>
    </xf>
    <xf numFmtId="0" fontId="1" fillId="2" borderId="88" xfId="0" applyFont="1" applyFill="1" applyBorder="1" applyProtection="1">
      <protection locked="0"/>
    </xf>
    <xf numFmtId="0" fontId="6" fillId="2" borderId="88" xfId="0" applyFont="1" applyFill="1" applyBorder="1" applyProtection="1">
      <protection locked="0"/>
    </xf>
    <xf numFmtId="0" fontId="6" fillId="2" borderId="89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8" fillId="12" borderId="93" xfId="1" applyFont="1" applyFill="1" applyBorder="1" applyAlignment="1" applyProtection="1">
      <alignment horizontal="center" vertical="center" wrapText="1"/>
    </xf>
    <xf numFmtId="0" fontId="11" fillId="12" borderId="94" xfId="0" applyFont="1" applyFill="1" applyBorder="1" applyAlignment="1">
      <alignment horizontal="center" vertical="center" wrapText="1"/>
    </xf>
    <xf numFmtId="0" fontId="1" fillId="12" borderId="11" xfId="0" applyFont="1" applyFill="1" applyBorder="1" applyAlignment="1" applyProtection="1">
      <alignment horizontal="center"/>
      <protection locked="0"/>
    </xf>
    <xf numFmtId="0" fontId="1" fillId="12" borderId="1" xfId="0" applyFont="1" applyFill="1" applyBorder="1" applyAlignment="1" applyProtection="1">
      <alignment horizontal="center"/>
      <protection locked="0"/>
    </xf>
    <xf numFmtId="0" fontId="1" fillId="12" borderId="12" xfId="0" applyFont="1" applyFill="1" applyBorder="1" applyAlignment="1" applyProtection="1">
      <alignment horizontal="center"/>
      <protection locked="0"/>
    </xf>
    <xf numFmtId="0" fontId="1" fillId="12" borderId="1" xfId="0" applyFont="1" applyFill="1" applyBorder="1" applyAlignment="1" applyProtection="1">
      <alignment horizontal="center"/>
    </xf>
    <xf numFmtId="0" fontId="11" fillId="8" borderId="41" xfId="0" applyFont="1" applyFill="1" applyBorder="1" applyAlignment="1">
      <alignment horizontal="center" vertical="center" wrapText="1"/>
    </xf>
    <xf numFmtId="0" fontId="11" fillId="8" borderId="5" xfId="0" applyFont="1" applyFill="1" applyBorder="1" applyAlignment="1">
      <alignment horizontal="center" vertical="center" wrapText="1"/>
    </xf>
    <xf numFmtId="0" fontId="11" fillId="8" borderId="94" xfId="0" applyFont="1" applyFill="1" applyBorder="1" applyAlignment="1">
      <alignment horizontal="center" vertical="center" wrapText="1"/>
    </xf>
    <xf numFmtId="0" fontId="1" fillId="8" borderId="30" xfId="0" applyFont="1" applyFill="1" applyBorder="1" applyAlignment="1" applyProtection="1">
      <alignment horizontal="center"/>
      <protection locked="0"/>
    </xf>
    <xf numFmtId="0" fontId="1" fillId="8" borderId="1" xfId="0" applyFont="1" applyFill="1" applyBorder="1" applyAlignment="1" applyProtection="1">
      <alignment horizontal="center"/>
      <protection locked="0"/>
    </xf>
    <xf numFmtId="0" fontId="1" fillId="8" borderId="1" xfId="0" applyFont="1" applyFill="1" applyBorder="1" applyAlignment="1" applyProtection="1">
      <alignment horizontal="center"/>
    </xf>
    <xf numFmtId="0" fontId="11" fillId="5" borderId="93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94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/>
    </xf>
    <xf numFmtId="0" fontId="11" fillId="13" borderId="93" xfId="0" applyFont="1" applyFill="1" applyBorder="1" applyAlignment="1">
      <alignment horizontal="center" vertical="center" wrapText="1"/>
    </xf>
    <xf numFmtId="0" fontId="11" fillId="13" borderId="5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 applyProtection="1">
      <alignment horizontal="center"/>
      <protection locked="0"/>
    </xf>
    <xf numFmtId="0" fontId="1" fillId="13" borderId="1" xfId="0" applyFont="1" applyFill="1" applyBorder="1" applyAlignment="1" applyProtection="1">
      <alignment horizontal="center"/>
    </xf>
    <xf numFmtId="0" fontId="1" fillId="15" borderId="1" xfId="0" applyFont="1" applyFill="1" applyBorder="1" applyAlignment="1" applyProtection="1">
      <alignment horizontal="center"/>
      <protection locked="0"/>
    </xf>
    <xf numFmtId="0" fontId="11" fillId="13" borderId="87" xfId="0" applyFont="1" applyFill="1" applyBorder="1" applyAlignment="1">
      <alignment horizontal="center" vertical="center" wrapText="1"/>
    </xf>
    <xf numFmtId="0" fontId="1" fillId="13" borderId="2" xfId="0" applyFont="1" applyFill="1" applyBorder="1" applyAlignment="1" applyProtection="1">
      <alignment horizontal="center"/>
      <protection locked="0"/>
    </xf>
    <xf numFmtId="0" fontId="1" fillId="15" borderId="11" xfId="0" applyFont="1" applyFill="1" applyBorder="1" applyAlignment="1" applyProtection="1">
      <alignment horizontal="center"/>
      <protection locked="0"/>
    </xf>
    <xf numFmtId="0" fontId="1" fillId="15" borderId="12" xfId="0" applyFont="1" applyFill="1" applyBorder="1" applyAlignment="1" applyProtection="1">
      <alignment horizontal="center"/>
      <protection locked="0"/>
    </xf>
    <xf numFmtId="0" fontId="11" fillId="15" borderId="7" xfId="0" applyFont="1" applyFill="1" applyBorder="1" applyAlignment="1">
      <alignment horizontal="center" vertical="center" wrapText="1"/>
    </xf>
    <xf numFmtId="0" fontId="11" fillId="15" borderId="8" xfId="0" applyFont="1" applyFill="1" applyBorder="1" applyAlignment="1">
      <alignment horizontal="center" vertical="center" wrapText="1"/>
    </xf>
    <xf numFmtId="0" fontId="11" fillId="15" borderId="9" xfId="0" applyFont="1" applyFill="1" applyBorder="1" applyAlignment="1">
      <alignment horizontal="center" vertical="center" wrapText="1"/>
    </xf>
    <xf numFmtId="0" fontId="1" fillId="15" borderId="1" xfId="0" applyFont="1" applyFill="1" applyBorder="1" applyAlignment="1" applyProtection="1">
      <alignment horizontal="center"/>
    </xf>
    <xf numFmtId="0" fontId="11" fillId="7" borderId="86" xfId="0" applyFont="1" applyFill="1" applyBorder="1" applyAlignment="1">
      <alignment horizontal="center" vertical="center" wrapText="1"/>
    </xf>
    <xf numFmtId="0" fontId="11" fillId="7" borderId="20" xfId="0" applyFont="1" applyFill="1" applyBorder="1" applyAlignment="1">
      <alignment horizontal="center" vertical="center" wrapText="1"/>
    </xf>
    <xf numFmtId="0" fontId="1" fillId="7" borderId="30" xfId="0" applyFont="1" applyFill="1" applyBorder="1" applyAlignment="1" applyProtection="1">
      <alignment horizontal="center"/>
      <protection locked="0"/>
    </xf>
    <xf numFmtId="0" fontId="1" fillId="7" borderId="1" xfId="0" applyFont="1" applyFill="1" applyBorder="1" applyAlignment="1" applyProtection="1">
      <alignment horizontal="center"/>
      <protection locked="0"/>
    </xf>
    <xf numFmtId="0" fontId="1" fillId="7" borderId="1" xfId="0" applyFont="1" applyFill="1" applyBorder="1" applyAlignment="1" applyProtection="1">
      <alignment horizontal="center"/>
    </xf>
    <xf numFmtId="0" fontId="11" fillId="9" borderId="20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 applyProtection="1">
      <alignment horizontal="center"/>
      <protection locked="0"/>
    </xf>
    <xf numFmtId="0" fontId="11" fillId="4" borderId="86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horizontal="center"/>
    </xf>
    <xf numFmtId="0" fontId="11" fillId="14" borderId="20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 applyProtection="1">
      <alignment horizontal="center"/>
      <protection locked="0"/>
    </xf>
    <xf numFmtId="0" fontId="1" fillId="14" borderId="1" xfId="0" applyFont="1" applyFill="1" applyBorder="1" applyAlignment="1" applyProtection="1">
      <alignment horizontal="center"/>
    </xf>
    <xf numFmtId="0" fontId="12" fillId="9" borderId="20" xfId="0" applyFont="1" applyFill="1" applyBorder="1" applyAlignment="1">
      <alignment horizontal="center" vertical="center" wrapText="1"/>
    </xf>
    <xf numFmtId="44" fontId="11" fillId="9" borderId="20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 applyProtection="1">
      <alignment horizontal="center"/>
    </xf>
    <xf numFmtId="0" fontId="11" fillId="16" borderId="20" xfId="0" applyFont="1" applyFill="1" applyBorder="1" applyAlignment="1">
      <alignment horizontal="center" vertical="center" wrapText="1"/>
    </xf>
    <xf numFmtId="0" fontId="11" fillId="16" borderId="21" xfId="0" applyFont="1" applyFill="1" applyBorder="1" applyAlignment="1">
      <alignment horizontal="center" vertical="center" wrapText="1"/>
    </xf>
    <xf numFmtId="0" fontId="1" fillId="16" borderId="1" xfId="0" applyFont="1" applyFill="1" applyBorder="1" applyAlignment="1" applyProtection="1">
      <alignment horizontal="center"/>
      <protection locked="0"/>
    </xf>
    <xf numFmtId="0" fontId="1" fillId="16" borderId="1" xfId="0" applyFont="1" applyFill="1" applyBorder="1" applyAlignment="1" applyProtection="1">
      <alignment horizontal="center"/>
    </xf>
    <xf numFmtId="0" fontId="8" fillId="3" borderId="6" xfId="0" applyFont="1" applyFill="1" applyBorder="1" applyProtection="1">
      <protection locked="0"/>
    </xf>
    <xf numFmtId="0" fontId="8" fillId="3" borderId="10" xfId="0" applyFont="1" applyFill="1" applyBorder="1" applyProtection="1">
      <protection locked="0"/>
    </xf>
    <xf numFmtId="0" fontId="8" fillId="2" borderId="0" xfId="0" applyFont="1" applyFill="1" applyBorder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20" fillId="0" borderId="43" xfId="0" applyFont="1" applyBorder="1" applyAlignment="1" applyProtection="1">
      <alignment horizontal="justify" vertical="center" wrapText="1"/>
    </xf>
    <xf numFmtId="0" fontId="21" fillId="0" borderId="44" xfId="0" applyFont="1" applyBorder="1" applyAlignment="1" applyProtection="1">
      <alignment horizontal="justify" vertical="center" wrapText="1"/>
    </xf>
    <xf numFmtId="0" fontId="20" fillId="0" borderId="24" xfId="0" applyFont="1" applyBorder="1" applyAlignment="1" applyProtection="1">
      <alignment horizontal="justify" vertical="center" wrapText="1"/>
    </xf>
    <xf numFmtId="0" fontId="22" fillId="0" borderId="0" xfId="0" applyFont="1"/>
    <xf numFmtId="0" fontId="23" fillId="17" borderId="96" xfId="0" applyFont="1" applyFill="1" applyBorder="1"/>
    <xf numFmtId="0" fontId="23" fillId="17" borderId="97" xfId="0" applyFont="1" applyFill="1" applyBorder="1"/>
    <xf numFmtId="0" fontId="23" fillId="17" borderId="97" xfId="0" applyFont="1" applyFill="1" applyBorder="1" applyAlignment="1">
      <alignment wrapText="1"/>
    </xf>
    <xf numFmtId="0" fontId="22" fillId="0" borderId="11" xfId="0" applyFont="1" applyBorder="1"/>
    <xf numFmtId="0" fontId="22" fillId="0" borderId="1" xfId="0" applyFont="1" applyBorder="1"/>
    <xf numFmtId="3" fontId="22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wrapText="1"/>
    </xf>
    <xf numFmtId="0" fontId="22" fillId="0" borderId="1" xfId="0" applyFont="1" applyFill="1" applyBorder="1" applyAlignment="1">
      <alignment horizontal="center" wrapText="1"/>
    </xf>
    <xf numFmtId="0" fontId="0" fillId="2" borderId="1" xfId="0" applyFill="1" applyBorder="1"/>
    <xf numFmtId="3" fontId="22" fillId="0" borderId="1" xfId="0" applyNumberFormat="1" applyFont="1" applyFill="1" applyBorder="1" applyAlignment="1">
      <alignment horizontal="center"/>
    </xf>
    <xf numFmtId="0" fontId="22" fillId="0" borderId="13" xfId="0" applyFont="1" applyBorder="1"/>
    <xf numFmtId="0" fontId="22" fillId="0" borderId="14" xfId="0" applyFont="1" applyBorder="1"/>
    <xf numFmtId="3" fontId="22" fillId="0" borderId="14" xfId="0" applyNumberFormat="1" applyFont="1" applyFill="1" applyBorder="1" applyAlignment="1">
      <alignment horizontal="center"/>
    </xf>
    <xf numFmtId="0" fontId="22" fillId="0" borderId="14" xfId="0" applyFont="1" applyFill="1" applyBorder="1" applyAlignment="1">
      <alignment horizontal="center"/>
    </xf>
    <xf numFmtId="0" fontId="21" fillId="0" borderId="1" xfId="0" applyFont="1" applyBorder="1" applyAlignment="1" applyProtection="1">
      <alignment vertical="center"/>
    </xf>
    <xf numFmtId="0" fontId="24" fillId="0" borderId="1" xfId="0" applyFont="1" applyBorder="1"/>
    <xf numFmtId="0" fontId="22" fillId="0" borderId="30" xfId="0" applyFont="1" applyBorder="1"/>
    <xf numFmtId="0" fontId="22" fillId="0" borderId="4" xfId="0" applyFont="1" applyBorder="1"/>
    <xf numFmtId="0" fontId="22" fillId="0" borderId="0" xfId="0" applyFont="1" applyBorder="1"/>
    <xf numFmtId="0" fontId="22" fillId="0" borderId="0" xfId="0" applyFont="1" applyFill="1" applyBorder="1" applyAlignment="1">
      <alignment horizontal="center"/>
    </xf>
    <xf numFmtId="0" fontId="21" fillId="0" borderId="0" xfId="0" applyFont="1" applyBorder="1" applyAlignment="1" applyProtection="1">
      <alignment vertical="center"/>
    </xf>
    <xf numFmtId="0" fontId="22" fillId="0" borderId="7" xfId="0" applyFont="1" applyBorder="1"/>
    <xf numFmtId="0" fontId="22" fillId="0" borderId="8" xfId="0" applyFont="1" applyBorder="1"/>
    <xf numFmtId="3" fontId="22" fillId="0" borderId="8" xfId="0" applyNumberFormat="1" applyFont="1" applyFill="1" applyBorder="1" applyAlignment="1">
      <alignment horizontal="center"/>
    </xf>
    <xf numFmtId="0" fontId="22" fillId="0" borderId="8" xfId="0" applyFont="1" applyFill="1" applyBorder="1" applyAlignment="1">
      <alignment horizontal="center"/>
    </xf>
    <xf numFmtId="0" fontId="0" fillId="2" borderId="8" xfId="0" applyFill="1" applyBorder="1"/>
    <xf numFmtId="0" fontId="0" fillId="2" borderId="9" xfId="0" applyFill="1" applyBorder="1"/>
    <xf numFmtId="0" fontId="0" fillId="2" borderId="12" xfId="0" applyFill="1" applyBorder="1"/>
    <xf numFmtId="0" fontId="21" fillId="0" borderId="14" xfId="0" applyFont="1" applyBorder="1" applyAlignment="1" applyProtection="1">
      <alignment vertical="center"/>
    </xf>
    <xf numFmtId="0" fontId="0" fillId="2" borderId="14" xfId="0" applyFill="1" applyBorder="1"/>
    <xf numFmtId="0" fontId="0" fillId="2" borderId="15" xfId="0" applyFill="1" applyBorder="1"/>
    <xf numFmtId="0" fontId="23" fillId="17" borderId="98" xfId="0" applyFont="1" applyFill="1" applyBorder="1" applyAlignment="1">
      <alignment wrapText="1"/>
    </xf>
    <xf numFmtId="0" fontId="22" fillId="0" borderId="46" xfId="0" applyFont="1" applyBorder="1"/>
    <xf numFmtId="0" fontId="22" fillId="0" borderId="14" xfId="0" applyFont="1" applyBorder="1" applyAlignment="1">
      <alignment wrapText="1"/>
    </xf>
    <xf numFmtId="0" fontId="22" fillId="0" borderId="14" xfId="0" applyFont="1" applyBorder="1" applyAlignment="1">
      <alignment horizontal="center"/>
    </xf>
    <xf numFmtId="0" fontId="22" fillId="0" borderId="14" xfId="0" applyFont="1" applyFill="1" applyBorder="1" applyAlignment="1">
      <alignment horizontal="center" wrapText="1"/>
    </xf>
    <xf numFmtId="1" fontId="22" fillId="0" borderId="1" xfId="0" applyNumberFormat="1" applyFont="1" applyFill="1" applyBorder="1" applyAlignment="1">
      <alignment horizontal="center"/>
    </xf>
    <xf numFmtId="1" fontId="22" fillId="0" borderId="14" xfId="0" applyNumberFormat="1" applyFont="1" applyFill="1" applyBorder="1" applyAlignment="1">
      <alignment horizontal="center"/>
    </xf>
    <xf numFmtId="1" fontId="22" fillId="0" borderId="8" xfId="0" applyNumberFormat="1" applyFont="1" applyFill="1" applyBorder="1" applyAlignment="1">
      <alignment horizontal="center"/>
    </xf>
    <xf numFmtId="3" fontId="22" fillId="2" borderId="1" xfId="0" applyNumberFormat="1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 wrapText="1"/>
    </xf>
    <xf numFmtId="0" fontId="22" fillId="2" borderId="14" xfId="0" applyFont="1" applyFill="1" applyBorder="1" applyAlignment="1">
      <alignment horizontal="center"/>
    </xf>
    <xf numFmtId="1" fontId="22" fillId="2" borderId="1" xfId="0" applyNumberFormat="1" applyFont="1" applyFill="1" applyBorder="1" applyAlignment="1">
      <alignment horizontal="center"/>
    </xf>
    <xf numFmtId="164" fontId="22" fillId="2" borderId="1" xfId="0" applyNumberFormat="1" applyFont="1" applyFill="1" applyBorder="1" applyAlignment="1">
      <alignment horizontal="center"/>
    </xf>
    <xf numFmtId="1" fontId="22" fillId="2" borderId="14" xfId="0" applyNumberFormat="1" applyFont="1" applyFill="1" applyBorder="1" applyAlignment="1">
      <alignment horizontal="center"/>
    </xf>
    <xf numFmtId="164" fontId="22" fillId="2" borderId="14" xfId="0" applyNumberFormat="1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164" fontId="22" fillId="2" borderId="0" xfId="0" applyNumberFormat="1" applyFont="1" applyFill="1" applyBorder="1"/>
    <xf numFmtId="164" fontId="21" fillId="2" borderId="0" xfId="0" applyNumberFormat="1" applyFont="1" applyFill="1" applyBorder="1" applyAlignment="1">
      <alignment horizontal="right"/>
    </xf>
    <xf numFmtId="0" fontId="22" fillId="0" borderId="1" xfId="0" applyFont="1" applyFill="1" applyBorder="1"/>
    <xf numFmtId="0" fontId="22" fillId="2" borderId="12" xfId="0" applyFont="1" applyFill="1" applyBorder="1"/>
    <xf numFmtId="0" fontId="22" fillId="0" borderId="23" xfId="0" applyFont="1" applyBorder="1"/>
    <xf numFmtId="0" fontId="22" fillId="0" borderId="4" xfId="0" applyFont="1" applyFill="1" applyBorder="1"/>
    <xf numFmtId="3" fontId="22" fillId="2" borderId="4" xfId="0" applyNumberFormat="1" applyFont="1" applyFill="1" applyBorder="1" applyAlignment="1">
      <alignment horizontal="center"/>
    </xf>
    <xf numFmtId="0" fontId="22" fillId="2" borderId="4" xfId="0" applyFont="1" applyFill="1" applyBorder="1" applyAlignment="1">
      <alignment horizontal="center"/>
    </xf>
    <xf numFmtId="1" fontId="22" fillId="2" borderId="4" xfId="0" applyNumberFormat="1" applyFont="1" applyFill="1" applyBorder="1" applyAlignment="1">
      <alignment horizontal="center"/>
    </xf>
    <xf numFmtId="164" fontId="21" fillId="2" borderId="4" xfId="0" applyNumberFormat="1" applyFont="1" applyFill="1" applyBorder="1" applyAlignment="1">
      <alignment horizontal="center"/>
    </xf>
    <xf numFmtId="0" fontId="21" fillId="2" borderId="29" xfId="0" applyFont="1" applyFill="1" applyBorder="1" applyAlignment="1">
      <alignment horizontal="center"/>
    </xf>
    <xf numFmtId="0" fontId="22" fillId="0" borderId="1" xfId="0" applyFont="1" applyBorder="1" applyAlignment="1">
      <alignment horizontal="left"/>
    </xf>
    <xf numFmtId="0" fontId="22" fillId="0" borderId="1" xfId="0" applyFont="1" applyBorder="1" applyAlignment="1"/>
    <xf numFmtId="0" fontId="23" fillId="17" borderId="7" xfId="0" applyFont="1" applyFill="1" applyBorder="1"/>
    <xf numFmtId="0" fontId="23" fillId="17" borderId="8" xfId="0" applyFont="1" applyFill="1" applyBorder="1"/>
    <xf numFmtId="0" fontId="23" fillId="17" borderId="8" xfId="0" applyFont="1" applyFill="1" applyBorder="1" applyAlignment="1">
      <alignment wrapText="1"/>
    </xf>
    <xf numFmtId="0" fontId="23" fillId="17" borderId="9" xfId="0" applyFont="1" applyFill="1" applyBorder="1" applyAlignment="1">
      <alignment wrapText="1"/>
    </xf>
    <xf numFmtId="0" fontId="22" fillId="2" borderId="15" xfId="0" applyFont="1" applyFill="1" applyBorder="1"/>
    <xf numFmtId="0" fontId="22" fillId="2" borderId="8" xfId="0" applyFont="1" applyFill="1" applyBorder="1" applyAlignment="1">
      <alignment horizontal="center"/>
    </xf>
    <xf numFmtId="0" fontId="7" fillId="17" borderId="17" xfId="0" applyFont="1" applyFill="1" applyBorder="1"/>
    <xf numFmtId="0" fontId="7" fillId="17" borderId="18" xfId="0" applyFont="1" applyFill="1" applyBorder="1"/>
    <xf numFmtId="0" fontId="4" fillId="17" borderId="18" xfId="0" applyFont="1" applyFill="1" applyBorder="1"/>
    <xf numFmtId="0" fontId="1" fillId="17" borderId="19" xfId="0" applyFont="1" applyFill="1" applyBorder="1"/>
    <xf numFmtId="0" fontId="27" fillId="18" borderId="1" xfId="0" applyFont="1" applyFill="1" applyBorder="1" applyAlignment="1">
      <alignment horizontal="left" vertical="center" wrapText="1"/>
    </xf>
    <xf numFmtId="0" fontId="8" fillId="19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/>
    </xf>
    <xf numFmtId="0" fontId="1" fillId="20" borderId="1" xfId="0" applyFont="1" applyFill="1" applyBorder="1" applyAlignment="1">
      <alignment horizontal="justify" vertical="center"/>
    </xf>
    <xf numFmtId="0" fontId="1" fillId="0" borderId="1" xfId="0" applyFont="1" applyBorder="1" applyAlignment="1">
      <alignment horizontal="justify" vertical="center" wrapText="1"/>
    </xf>
    <xf numFmtId="0" fontId="8" fillId="19" borderId="1" xfId="0" applyFont="1" applyFill="1" applyBorder="1" applyAlignment="1">
      <alignment horizontal="justify" vertical="center"/>
    </xf>
    <xf numFmtId="0" fontId="27" fillId="21" borderId="1" xfId="0" applyFont="1" applyFill="1" applyBorder="1" applyAlignment="1">
      <alignment horizontal="justify" vertical="center"/>
    </xf>
    <xf numFmtId="9" fontId="27" fillId="21" borderId="1" xfId="0" applyNumberFormat="1" applyFont="1" applyFill="1" applyBorder="1" applyAlignment="1">
      <alignment horizontal="justify" vertical="center"/>
    </xf>
    <xf numFmtId="0" fontId="27" fillId="21" borderId="1" xfId="0" applyFont="1" applyFill="1" applyBorder="1" applyAlignment="1">
      <alignment horizontal="justify" vertical="center" wrapText="1"/>
    </xf>
    <xf numFmtId="0" fontId="1" fillId="2" borderId="87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85" xfId="0" applyFont="1" applyFill="1" applyBorder="1" applyAlignment="1">
      <alignment vertical="top"/>
    </xf>
    <xf numFmtId="0" fontId="1" fillId="2" borderId="26" xfId="0" applyFont="1" applyFill="1" applyBorder="1" applyAlignment="1">
      <alignment vertical="top"/>
    </xf>
    <xf numFmtId="0" fontId="1" fillId="2" borderId="25" xfId="0" applyFont="1" applyFill="1" applyBorder="1" applyAlignment="1">
      <alignment vertical="top"/>
    </xf>
    <xf numFmtId="0" fontId="1" fillId="2" borderId="21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" fillId="2" borderId="86" xfId="0" applyFont="1" applyFill="1" applyBorder="1" applyAlignment="1">
      <alignment vertical="top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12" borderId="99" xfId="0" applyFont="1" applyFill="1" applyBorder="1" applyAlignment="1">
      <alignment vertical="center" wrapText="1"/>
    </xf>
    <xf numFmtId="0" fontId="3" fillId="12" borderId="99" xfId="0" applyFont="1" applyFill="1" applyBorder="1" applyAlignment="1">
      <alignment vertical="center" wrapText="1"/>
    </xf>
    <xf numFmtId="0" fontId="7" fillId="11" borderId="100" xfId="0" applyFont="1" applyFill="1" applyBorder="1" applyAlignment="1">
      <alignment vertical="center"/>
    </xf>
    <xf numFmtId="0" fontId="7" fillId="11" borderId="101" xfId="0" applyFont="1" applyFill="1" applyBorder="1" applyAlignment="1">
      <alignment horizontal="center"/>
    </xf>
    <xf numFmtId="0" fontId="1" fillId="12" borderId="0" xfId="0" applyFont="1" applyFill="1" applyBorder="1" applyAlignment="1">
      <alignment vertical="center"/>
    </xf>
    <xf numFmtId="0" fontId="1" fillId="12" borderId="102" xfId="0" applyFont="1" applyFill="1" applyBorder="1" applyAlignment="1">
      <alignment vertical="center"/>
    </xf>
    <xf numFmtId="0" fontId="1" fillId="2" borderId="88" xfId="0" applyFont="1" applyFill="1" applyBorder="1" applyAlignment="1">
      <alignment horizontal="center"/>
    </xf>
    <xf numFmtId="0" fontId="1" fillId="2" borderId="103" xfId="0" applyFont="1" applyFill="1" applyBorder="1" applyAlignment="1">
      <alignment vertical="center"/>
    </xf>
    <xf numFmtId="0" fontId="1" fillId="12" borderId="105" xfId="0" applyFont="1" applyFill="1" applyBorder="1" applyAlignment="1">
      <alignment horizontal="center"/>
    </xf>
    <xf numFmtId="0" fontId="0" fillId="2" borderId="104" xfId="0" applyFill="1" applyBorder="1"/>
    <xf numFmtId="0" fontId="1" fillId="12" borderId="0" xfId="0" applyFont="1" applyFill="1" applyBorder="1" applyAlignment="1">
      <alignment horizontal="center"/>
    </xf>
    <xf numFmtId="0" fontId="1" fillId="12" borderId="106" xfId="0" applyFont="1" applyFill="1" applyBorder="1" applyAlignment="1">
      <alignment horizont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3" borderId="110" xfId="0" applyFont="1" applyFill="1" applyBorder="1"/>
    <xf numFmtId="0" fontId="8" fillId="3" borderId="111" xfId="0" applyFont="1" applyFill="1" applyBorder="1"/>
    <xf numFmtId="0" fontId="8" fillId="3" borderId="111" xfId="0" applyFont="1" applyFill="1" applyBorder="1" applyAlignment="1">
      <alignment horizontal="center"/>
    </xf>
    <xf numFmtId="0" fontId="8" fillId="3" borderId="111" xfId="0" applyFont="1" applyFill="1" applyBorder="1" applyAlignment="1">
      <alignment vertical="center"/>
    </xf>
    <xf numFmtId="0" fontId="5" fillId="3" borderId="111" xfId="0" applyFont="1" applyFill="1" applyBorder="1" applyAlignment="1">
      <alignment horizontal="center" vertical="center"/>
    </xf>
    <xf numFmtId="0" fontId="8" fillId="3" borderId="112" xfId="0" applyFont="1" applyFill="1" applyBorder="1" applyAlignment="1">
      <alignment vertical="center"/>
    </xf>
    <xf numFmtId="0" fontId="8" fillId="12" borderId="37" xfId="0" applyFont="1" applyFill="1" applyBorder="1" applyAlignment="1">
      <alignment horizontal="left" vertical="center" wrapText="1"/>
    </xf>
    <xf numFmtId="0" fontId="8" fillId="12" borderId="38" xfId="0" applyFont="1" applyFill="1" applyBorder="1" applyAlignment="1">
      <alignment horizontal="left" vertical="center" wrapText="1"/>
    </xf>
    <xf numFmtId="0" fontId="8" fillId="12" borderId="39" xfId="0" applyFont="1" applyFill="1" applyBorder="1" applyAlignment="1">
      <alignment horizontal="left" vertical="center" wrapText="1"/>
    </xf>
    <xf numFmtId="0" fontId="17" fillId="2" borderId="16" xfId="0" applyFont="1" applyFill="1" applyBorder="1" applyAlignment="1" applyProtection="1">
      <alignment horizontal="center" vertical="center" textRotation="90" wrapText="1"/>
    </xf>
    <xf numFmtId="0" fontId="17" fillId="2" borderId="20" xfId="0" applyFont="1" applyFill="1" applyBorder="1" applyAlignment="1" applyProtection="1">
      <alignment horizontal="center" vertical="center" textRotation="90" wrapText="1"/>
    </xf>
    <xf numFmtId="0" fontId="17" fillId="2" borderId="22" xfId="0" applyFont="1" applyFill="1" applyBorder="1" applyAlignment="1" applyProtection="1">
      <alignment horizontal="center" vertical="center" textRotation="90" wrapText="1"/>
    </xf>
    <xf numFmtId="0" fontId="17" fillId="2" borderId="17" xfId="0" applyFont="1" applyFill="1" applyBorder="1" applyAlignment="1" applyProtection="1">
      <alignment wrapText="1"/>
    </xf>
    <xf numFmtId="0" fontId="17" fillId="2" borderId="18" xfId="0" applyFont="1" applyFill="1" applyBorder="1" applyAlignment="1" applyProtection="1">
      <alignment wrapText="1"/>
    </xf>
    <xf numFmtId="0" fontId="17" fillId="2" borderId="19" xfId="0" applyFont="1" applyFill="1" applyBorder="1" applyAlignment="1" applyProtection="1">
      <alignment wrapText="1"/>
    </xf>
    <xf numFmtId="0" fontId="17" fillId="6" borderId="17" xfId="0" applyFont="1" applyFill="1" applyBorder="1" applyAlignment="1" applyProtection="1">
      <alignment horizontal="left" wrapText="1"/>
      <protection locked="0"/>
    </xf>
    <xf numFmtId="0" fontId="17" fillId="6" borderId="18" xfId="0" applyFont="1" applyFill="1" applyBorder="1" applyAlignment="1" applyProtection="1">
      <alignment horizontal="left" wrapText="1"/>
      <protection locked="0"/>
    </xf>
    <xf numFmtId="0" fontId="17" fillId="6" borderId="19" xfId="0" applyFont="1" applyFill="1" applyBorder="1" applyAlignment="1" applyProtection="1">
      <alignment horizontal="left" wrapText="1"/>
      <protection locked="0"/>
    </xf>
    <xf numFmtId="0" fontId="26" fillId="0" borderId="35" xfId="0" applyFont="1" applyBorder="1" applyAlignment="1">
      <alignment horizontal="left" vertical="center"/>
    </xf>
    <xf numFmtId="0" fontId="2" fillId="2" borderId="36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9" borderId="17" xfId="0" applyFont="1" applyFill="1" applyBorder="1" applyAlignment="1">
      <alignment horizontal="left" vertical="top"/>
    </xf>
    <xf numFmtId="0" fontId="8" fillId="9" borderId="18" xfId="0" applyFont="1" applyFill="1" applyBorder="1" applyAlignment="1">
      <alignment horizontal="left" vertical="top"/>
    </xf>
    <xf numFmtId="0" fontId="8" fillId="9" borderId="19" xfId="0" applyFont="1" applyFill="1" applyBorder="1" applyAlignment="1">
      <alignment horizontal="left" vertical="top"/>
    </xf>
    <xf numFmtId="0" fontId="8" fillId="3" borderId="17" xfId="0" applyFont="1" applyFill="1" applyBorder="1" applyAlignment="1">
      <alignment horizontal="left" vertical="top"/>
    </xf>
    <xf numFmtId="0" fontId="8" fillId="3" borderId="18" xfId="0" applyFont="1" applyFill="1" applyBorder="1" applyAlignment="1">
      <alignment horizontal="left" vertical="top"/>
    </xf>
    <xf numFmtId="0" fontId="8" fillId="3" borderId="19" xfId="0" applyFont="1" applyFill="1" applyBorder="1" applyAlignment="1">
      <alignment horizontal="left" vertical="top"/>
    </xf>
    <xf numFmtId="0" fontId="10" fillId="9" borderId="3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8" fillId="3" borderId="17" xfId="0" applyFont="1" applyFill="1" applyBorder="1" applyAlignment="1">
      <alignment horizontal="left"/>
    </xf>
    <xf numFmtId="0" fontId="8" fillId="3" borderId="18" xfId="0" applyFont="1" applyFill="1" applyBorder="1" applyAlignment="1">
      <alignment horizontal="left"/>
    </xf>
    <xf numFmtId="0" fontId="8" fillId="3" borderId="19" xfId="0" applyFont="1" applyFill="1" applyBorder="1" applyAlignment="1">
      <alignment horizontal="left"/>
    </xf>
    <xf numFmtId="0" fontId="1" fillId="3" borderId="107" xfId="0" applyFont="1" applyFill="1" applyBorder="1" applyAlignment="1">
      <alignment horizontal="left" vertical="top" wrapText="1"/>
    </xf>
    <xf numFmtId="0" fontId="1" fillId="3" borderId="108" xfId="0" applyFont="1" applyFill="1" applyBorder="1" applyAlignment="1">
      <alignment horizontal="left" vertical="top" wrapText="1"/>
    </xf>
    <xf numFmtId="0" fontId="1" fillId="3" borderId="109" xfId="0" applyFont="1" applyFill="1" applyBorder="1" applyAlignment="1">
      <alignment horizontal="left" vertical="top" wrapText="1"/>
    </xf>
    <xf numFmtId="0" fontId="8" fillId="12" borderId="27" xfId="0" applyFont="1" applyFill="1" applyBorder="1" applyAlignment="1" applyProtection="1">
      <alignment horizontal="center"/>
      <protection locked="0"/>
    </xf>
    <xf numFmtId="0" fontId="8" fillId="12" borderId="91" xfId="0" applyFont="1" applyFill="1" applyBorder="1" applyAlignment="1" applyProtection="1">
      <alignment horizontal="center"/>
      <protection locked="0"/>
    </xf>
    <xf numFmtId="0" fontId="8" fillId="12" borderId="92" xfId="0" applyFont="1" applyFill="1" applyBorder="1" applyAlignment="1" applyProtection="1">
      <alignment horizontal="center"/>
      <protection locked="0"/>
    </xf>
    <xf numFmtId="0" fontId="8" fillId="8" borderId="90" xfId="0" applyFont="1" applyFill="1" applyBorder="1" applyAlignment="1" applyProtection="1">
      <alignment horizontal="center"/>
      <protection locked="0"/>
    </xf>
    <xf numFmtId="0" fontId="8" fillId="8" borderId="91" xfId="0" applyFont="1" applyFill="1" applyBorder="1" applyAlignment="1" applyProtection="1">
      <alignment horizontal="center"/>
      <protection locked="0"/>
    </xf>
    <xf numFmtId="0" fontId="8" fillId="8" borderId="92" xfId="0" applyFont="1" applyFill="1" applyBorder="1" applyAlignment="1" applyProtection="1">
      <alignment horizontal="center"/>
      <protection locked="0"/>
    </xf>
    <xf numFmtId="0" fontId="8" fillId="13" borderId="27" xfId="0" applyFont="1" applyFill="1" applyBorder="1" applyAlignment="1" applyProtection="1">
      <alignment horizontal="center"/>
      <protection locked="0"/>
    </xf>
    <xf numFmtId="0" fontId="8" fillId="13" borderId="91" xfId="0" applyFont="1" applyFill="1" applyBorder="1" applyAlignment="1" applyProtection="1">
      <alignment horizontal="center"/>
      <protection locked="0"/>
    </xf>
    <xf numFmtId="0" fontId="8" fillId="13" borderId="95" xfId="0" applyFont="1" applyFill="1" applyBorder="1" applyAlignment="1" applyProtection="1">
      <alignment horizontal="center"/>
      <protection locked="0"/>
    </xf>
    <xf numFmtId="0" fontId="8" fillId="5" borderId="17" xfId="0" applyFont="1" applyFill="1" applyBorder="1" applyAlignment="1" applyProtection="1">
      <alignment horizontal="center"/>
      <protection locked="0"/>
    </xf>
    <xf numFmtId="0" fontId="8" fillId="5" borderId="18" xfId="0" applyFont="1" applyFill="1" applyBorder="1" applyAlignment="1" applyProtection="1">
      <alignment horizontal="center"/>
      <protection locked="0"/>
    </xf>
    <xf numFmtId="0" fontId="8" fillId="5" borderId="19" xfId="0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15" borderId="85" xfId="0" applyFont="1" applyFill="1" applyBorder="1" applyAlignment="1" applyProtection="1">
      <alignment horizontal="center"/>
      <protection locked="0"/>
    </xf>
    <xf numFmtId="0" fontId="8" fillId="15" borderId="26" xfId="0" applyFont="1" applyFill="1" applyBorder="1" applyAlignment="1" applyProtection="1">
      <alignment horizontal="center"/>
      <protection locked="0"/>
    </xf>
    <xf numFmtId="0" fontId="8" fillId="15" borderId="25" xfId="0" applyFont="1" applyFill="1" applyBorder="1" applyAlignment="1" applyProtection="1">
      <alignment horizontal="center"/>
      <protection locked="0"/>
    </xf>
    <xf numFmtId="0" fontId="8" fillId="16" borderId="95" xfId="0" applyFont="1" applyFill="1" applyBorder="1" applyAlignment="1" applyProtection="1">
      <alignment horizontal="center"/>
      <protection locked="0"/>
    </xf>
    <xf numFmtId="0" fontId="8" fillId="16" borderId="18" xfId="0" applyFont="1" applyFill="1" applyBorder="1" applyAlignment="1" applyProtection="1">
      <alignment horizontal="center"/>
      <protection locked="0"/>
    </xf>
    <xf numFmtId="0" fontId="8" fillId="16" borderId="19" xfId="0" applyFont="1" applyFill="1" applyBorder="1" applyAlignment="1" applyProtection="1">
      <alignment horizontal="center"/>
      <protection locked="0"/>
    </xf>
    <xf numFmtId="0" fontId="8" fillId="7" borderId="90" xfId="0" applyFont="1" applyFill="1" applyBorder="1" applyAlignment="1" applyProtection="1">
      <alignment horizontal="center"/>
      <protection locked="0"/>
    </xf>
    <xf numFmtId="0" fontId="8" fillId="7" borderId="91" xfId="0" applyFont="1" applyFill="1" applyBorder="1" applyAlignment="1" applyProtection="1">
      <alignment horizontal="center"/>
      <protection locked="0"/>
    </xf>
    <xf numFmtId="0" fontId="8" fillId="7" borderId="92" xfId="0" applyFont="1" applyFill="1" applyBorder="1" applyAlignment="1" applyProtection="1">
      <alignment horizontal="center"/>
      <protection locked="0"/>
    </xf>
    <xf numFmtId="0" fontId="8" fillId="9" borderId="91" xfId="0" applyFont="1" applyFill="1" applyBorder="1" applyAlignment="1" applyProtection="1">
      <alignment horizontal="center"/>
      <protection locked="0"/>
    </xf>
    <xf numFmtId="0" fontId="8" fillId="14" borderId="91" xfId="0" applyFont="1" applyFill="1" applyBorder="1" applyAlignment="1" applyProtection="1">
      <alignment horizontal="center"/>
      <protection locked="0"/>
    </xf>
    <xf numFmtId="0" fontId="8" fillId="4" borderId="90" xfId="0" applyFont="1" applyFill="1" applyBorder="1" applyAlignment="1" applyProtection="1">
      <alignment horizontal="center"/>
      <protection locked="0"/>
    </xf>
    <xf numFmtId="0" fontId="8" fillId="4" borderId="91" xfId="0" applyFont="1" applyFill="1" applyBorder="1" applyAlignment="1" applyProtection="1">
      <alignment horizontal="center"/>
      <protection locked="0"/>
    </xf>
    <xf numFmtId="0" fontId="20" fillId="0" borderId="16" xfId="0" applyFont="1" applyBorder="1" applyAlignment="1" applyProtection="1">
      <alignment horizontal="center" vertical="center" textRotation="90" wrapText="1"/>
    </xf>
    <xf numFmtId="0" fontId="20" fillId="0" borderId="20" xfId="0" applyFont="1" applyBorder="1" applyAlignment="1" applyProtection="1">
      <alignment horizontal="center" vertical="center" textRotation="90" wrapText="1"/>
    </xf>
    <xf numFmtId="0" fontId="20" fillId="0" borderId="22" xfId="0" applyFont="1" applyBorder="1" applyAlignment="1" applyProtection="1">
      <alignment horizontal="center" vertical="center" textRotation="90" wrapText="1"/>
    </xf>
    <xf numFmtId="0" fontId="20" fillId="0" borderId="7" xfId="0" applyFont="1" applyBorder="1" applyAlignment="1" applyProtection="1">
      <alignment horizontal="center" wrapText="1"/>
    </xf>
    <xf numFmtId="0" fontId="20" fillId="0" borderId="54" xfId="0" applyFont="1" applyBorder="1" applyAlignment="1" applyProtection="1">
      <alignment horizontal="center" wrapText="1"/>
    </xf>
    <xf numFmtId="0" fontId="20" fillId="0" borderId="8" xfId="0" applyFont="1" applyBorder="1" applyAlignment="1" applyProtection="1">
      <alignment horizontal="center" wrapText="1"/>
    </xf>
    <xf numFmtId="0" fontId="20" fillId="0" borderId="9" xfId="0" applyFont="1" applyBorder="1" applyAlignment="1" applyProtection="1">
      <alignment horizontal="center" wrapText="1"/>
    </xf>
    <xf numFmtId="0" fontId="20" fillId="0" borderId="11" xfId="0" applyFont="1" applyBorder="1" applyAlignment="1" applyProtection="1">
      <alignment horizontal="center" wrapText="1"/>
    </xf>
    <xf numFmtId="0" fontId="20" fillId="0" borderId="30" xfId="0" applyFont="1" applyBorder="1" applyAlignment="1" applyProtection="1">
      <alignment horizontal="center" wrapText="1"/>
    </xf>
    <xf numFmtId="0" fontId="20" fillId="0" borderId="1" xfId="0" applyFont="1" applyBorder="1" applyAlignment="1" applyProtection="1">
      <alignment horizontal="center" wrapText="1"/>
    </xf>
    <xf numFmtId="0" fontId="20" fillId="0" borderId="12" xfId="0" applyFont="1" applyBorder="1" applyAlignment="1" applyProtection="1">
      <alignment horizontal="center" wrapText="1"/>
    </xf>
    <xf numFmtId="0" fontId="20" fillId="6" borderId="13" xfId="0" applyFont="1" applyFill="1" applyBorder="1" applyAlignment="1" applyProtection="1">
      <alignment horizontal="center" wrapText="1"/>
      <protection locked="0"/>
    </xf>
    <xf numFmtId="0" fontId="20" fillId="6" borderId="46" xfId="0" applyFont="1" applyFill="1" applyBorder="1" applyAlignment="1" applyProtection="1">
      <alignment horizontal="center" wrapText="1"/>
      <protection locked="0"/>
    </xf>
    <xf numFmtId="0" fontId="20" fillId="6" borderId="14" xfId="0" applyFont="1" applyFill="1" applyBorder="1" applyAlignment="1" applyProtection="1">
      <alignment horizontal="center" wrapText="1"/>
      <protection locked="0"/>
    </xf>
    <xf numFmtId="0" fontId="20" fillId="6" borderId="15" xfId="0" applyFont="1" applyFill="1" applyBorder="1" applyAlignment="1" applyProtection="1">
      <alignment horizontal="center" wrapText="1"/>
      <protection locked="0"/>
    </xf>
    <xf numFmtId="0" fontId="28" fillId="2" borderId="0" xfId="0" applyFont="1" applyFill="1" applyAlignment="1">
      <alignment vertical="center" wrapText="1"/>
    </xf>
    <xf numFmtId="0" fontId="28" fillId="2" borderId="0" xfId="0" applyFont="1" applyFill="1"/>
    <xf numFmtId="0" fontId="28" fillId="2" borderId="0" xfId="0" applyFont="1" applyFill="1" applyAlignment="1">
      <alignment vertical="center"/>
    </xf>
    <xf numFmtId="0" fontId="29" fillId="22" borderId="113" xfId="0" applyFont="1" applyFill="1" applyBorder="1" applyAlignment="1" applyProtection="1">
      <alignment horizontal="center" vertical="center" wrapText="1"/>
      <protection locked="0"/>
    </xf>
    <xf numFmtId="0" fontId="29" fillId="22" borderId="114" xfId="0" applyFont="1" applyFill="1" applyBorder="1" applyAlignment="1" applyProtection="1">
      <alignment horizontal="center" vertical="center" wrapText="1"/>
      <protection locked="0"/>
    </xf>
    <xf numFmtId="0" fontId="29" fillId="22" borderId="115" xfId="0" applyFont="1" applyFill="1" applyBorder="1" applyAlignment="1" applyProtection="1">
      <alignment horizontal="center" vertical="center" wrapText="1"/>
      <protection locked="0"/>
    </xf>
    <xf numFmtId="0" fontId="30" fillId="22" borderId="0" xfId="0" applyFont="1" applyFill="1" applyAlignment="1">
      <alignment wrapText="1"/>
    </xf>
    <xf numFmtId="0" fontId="30" fillId="22" borderId="116" xfId="0" applyFont="1" applyFill="1" applyBorder="1" applyAlignment="1" applyProtection="1">
      <alignment horizontal="center" vertical="center"/>
      <protection locked="0"/>
    </xf>
    <xf numFmtId="0" fontId="30" fillId="22" borderId="117" xfId="0" applyFont="1" applyFill="1" applyBorder="1" applyAlignment="1" applyProtection="1">
      <alignment horizontal="center" vertical="center"/>
      <protection locked="0"/>
    </xf>
    <xf numFmtId="0" fontId="30" fillId="22" borderId="118" xfId="0" applyFont="1" applyFill="1" applyBorder="1" applyAlignment="1" applyProtection="1">
      <alignment horizontal="center" vertical="center"/>
      <protection locked="0"/>
    </xf>
    <xf numFmtId="0" fontId="30" fillId="22" borderId="119" xfId="0" applyFont="1" applyFill="1" applyBorder="1" applyAlignment="1">
      <alignment horizontal="center" vertical="center" wrapText="1"/>
    </xf>
    <xf numFmtId="0" fontId="30" fillId="22" borderId="120" xfId="0" applyFont="1" applyFill="1" applyBorder="1" applyAlignment="1">
      <alignment horizontal="center" vertical="center" wrapText="1"/>
    </xf>
    <xf numFmtId="0" fontId="30" fillId="22" borderId="121" xfId="0" applyFont="1" applyFill="1" applyBorder="1" applyAlignment="1">
      <alignment horizontal="center" vertical="center" wrapText="1"/>
    </xf>
    <xf numFmtId="0" fontId="31" fillId="22" borderId="122" xfId="0" applyFont="1" applyFill="1" applyBorder="1" applyAlignment="1">
      <alignment horizontal="center" vertical="center" wrapText="1"/>
    </xf>
    <xf numFmtId="0" fontId="32" fillId="22" borderId="123" xfId="0" applyFont="1" applyFill="1" applyBorder="1" applyAlignment="1">
      <alignment horizontal="left" vertical="center" wrapText="1"/>
    </xf>
    <xf numFmtId="0" fontId="28" fillId="22" borderId="124" xfId="0" applyFont="1" applyFill="1" applyBorder="1" applyAlignment="1">
      <alignment vertical="center"/>
    </xf>
    <xf numFmtId="0" fontId="28" fillId="22" borderId="124" xfId="0" applyFont="1" applyFill="1" applyBorder="1" applyAlignment="1">
      <alignment horizontal="center" vertical="center"/>
    </xf>
    <xf numFmtId="0" fontId="28" fillId="22" borderId="125" xfId="0" applyFont="1" applyFill="1" applyBorder="1" applyAlignment="1">
      <alignment vertical="center"/>
    </xf>
    <xf numFmtId="0" fontId="32" fillId="2" borderId="122" xfId="0" applyFont="1" applyFill="1" applyBorder="1" applyAlignment="1">
      <alignment horizontal="center" vertical="center" wrapText="1"/>
    </xf>
    <xf numFmtId="0" fontId="33" fillId="2" borderId="126" xfId="0" applyFont="1" applyFill="1" applyBorder="1" applyAlignment="1">
      <alignment wrapText="1"/>
    </xf>
    <xf numFmtId="0" fontId="28" fillId="2" borderId="113" xfId="0" applyFont="1" applyFill="1" applyBorder="1" applyAlignment="1">
      <alignment horizontal="center" vertical="center"/>
    </xf>
    <xf numFmtId="0" fontId="28" fillId="2" borderId="114" xfId="0" applyFont="1" applyFill="1" applyBorder="1" applyAlignment="1">
      <alignment horizontal="center" vertical="center"/>
    </xf>
    <xf numFmtId="0" fontId="28" fillId="2" borderId="115" xfId="0" applyFont="1" applyFill="1" applyBorder="1" applyAlignment="1">
      <alignment horizontal="center" vertical="center"/>
    </xf>
    <xf numFmtId="0" fontId="32" fillId="2" borderId="127" xfId="0" applyFont="1" applyFill="1" applyBorder="1" applyAlignment="1">
      <alignment horizontal="center" vertical="center" wrapText="1"/>
    </xf>
    <xf numFmtId="0" fontId="33" fillId="2" borderId="128" xfId="0" applyFont="1" applyFill="1" applyBorder="1" applyAlignment="1">
      <alignment vertical="top" wrapText="1"/>
    </xf>
    <xf numFmtId="0" fontId="28" fillId="2" borderId="116" xfId="0" applyFont="1" applyFill="1" applyBorder="1" applyAlignment="1">
      <alignment horizontal="center" vertical="center"/>
    </xf>
    <xf numFmtId="0" fontId="28" fillId="2" borderId="117" xfId="0" applyFont="1" applyFill="1" applyBorder="1" applyAlignment="1">
      <alignment horizontal="center" vertical="center"/>
    </xf>
    <xf numFmtId="0" fontId="28" fillId="2" borderId="118" xfId="0" applyFont="1" applyFill="1" applyBorder="1" applyAlignment="1">
      <alignment horizontal="center" vertical="center"/>
    </xf>
    <xf numFmtId="0" fontId="28" fillId="2" borderId="128" xfId="0" applyFont="1" applyFill="1" applyBorder="1"/>
    <xf numFmtId="0" fontId="28" fillId="2" borderId="129" xfId="0" applyFont="1" applyFill="1" applyBorder="1"/>
    <xf numFmtId="0" fontId="9" fillId="2" borderId="126" xfId="0" applyFont="1" applyFill="1" applyBorder="1" applyAlignment="1">
      <alignment wrapText="1"/>
    </xf>
    <xf numFmtId="0" fontId="9" fillId="2" borderId="128" xfId="0" applyFont="1" applyFill="1" applyBorder="1" applyAlignment="1">
      <alignment wrapText="1"/>
    </xf>
    <xf numFmtId="0" fontId="32" fillId="2" borderId="130" xfId="0" applyFont="1" applyFill="1" applyBorder="1" applyAlignment="1">
      <alignment horizontal="center" vertical="center" wrapText="1"/>
    </xf>
    <xf numFmtId="0" fontId="9" fillId="2" borderId="131" xfId="0" applyFont="1" applyFill="1" applyBorder="1" applyAlignment="1">
      <alignment wrapText="1"/>
    </xf>
    <xf numFmtId="0" fontId="9" fillId="2" borderId="126" xfId="0" applyFont="1" applyFill="1" applyBorder="1" applyAlignment="1">
      <alignment vertical="top" wrapText="1"/>
    </xf>
    <xf numFmtId="0" fontId="9" fillId="2" borderId="128" xfId="0" applyFont="1" applyFill="1" applyBorder="1" applyAlignment="1">
      <alignment vertical="top" wrapText="1"/>
    </xf>
    <xf numFmtId="0" fontId="9" fillId="2" borderId="131" xfId="0" applyFont="1" applyFill="1" applyBorder="1" applyAlignment="1">
      <alignment vertical="top" wrapText="1"/>
    </xf>
    <xf numFmtId="0" fontId="33" fillId="2" borderId="126" xfId="0" applyFont="1" applyFill="1" applyBorder="1" applyAlignment="1">
      <alignment vertical="top" wrapText="1"/>
    </xf>
    <xf numFmtId="0" fontId="28" fillId="2" borderId="131" xfId="0" applyFont="1" applyFill="1" applyBorder="1"/>
    <xf numFmtId="0" fontId="31" fillId="2" borderId="122" xfId="0" applyFont="1" applyFill="1" applyBorder="1" applyAlignment="1">
      <alignment horizontal="center" vertical="center" wrapText="1"/>
    </xf>
    <xf numFmtId="0" fontId="28" fillId="2" borderId="126" xfId="0" applyFont="1" applyFill="1" applyBorder="1" applyAlignment="1"/>
    <xf numFmtId="0" fontId="31" fillId="2" borderId="127" xfId="0" applyFont="1" applyFill="1" applyBorder="1" applyAlignment="1">
      <alignment horizontal="center" vertical="center" wrapText="1"/>
    </xf>
    <xf numFmtId="0" fontId="28" fillId="2" borderId="128" xfId="0" applyFont="1" applyFill="1" applyBorder="1" applyAlignment="1">
      <alignment horizontal="left"/>
    </xf>
    <xf numFmtId="0" fontId="28" fillId="2" borderId="128" xfId="0" applyFont="1" applyFill="1" applyBorder="1" applyAlignment="1"/>
    <xf numFmtId="0" fontId="28" fillId="2" borderId="119" xfId="0" applyFont="1" applyFill="1" applyBorder="1" applyAlignment="1">
      <alignment horizontal="center" vertical="center"/>
    </xf>
    <xf numFmtId="0" fontId="28" fillId="2" borderId="120" xfId="0" applyFont="1" applyFill="1" applyBorder="1" applyAlignment="1">
      <alignment horizontal="center" vertical="center"/>
    </xf>
    <xf numFmtId="0" fontId="28" fillId="2" borderId="121" xfId="0" applyFont="1" applyFill="1" applyBorder="1" applyAlignment="1">
      <alignment horizontal="center" vertical="center"/>
    </xf>
    <xf numFmtId="0" fontId="34" fillId="2" borderId="122" xfId="0" applyFont="1" applyFill="1" applyBorder="1" applyAlignment="1">
      <alignment horizontal="center" vertical="center" wrapText="1"/>
    </xf>
    <xf numFmtId="0" fontId="9" fillId="2" borderId="126" xfId="0" applyFont="1" applyFill="1" applyBorder="1" applyAlignment="1"/>
    <xf numFmtId="0" fontId="9" fillId="2" borderId="113" xfId="0" applyFont="1" applyFill="1" applyBorder="1" applyAlignment="1">
      <alignment horizontal="center" vertical="center"/>
    </xf>
    <xf numFmtId="0" fontId="9" fillId="2" borderId="117" xfId="0" applyFont="1" applyFill="1" applyBorder="1" applyAlignment="1">
      <alignment horizontal="center" vertical="center"/>
    </xf>
    <xf numFmtId="0" fontId="9" fillId="2" borderId="132" xfId="0" applyFont="1" applyFill="1" applyBorder="1" applyAlignment="1">
      <alignment horizontal="center" vertical="center"/>
    </xf>
    <xf numFmtId="0" fontId="9" fillId="2" borderId="0" xfId="0" applyFont="1" applyFill="1" applyBorder="1"/>
    <xf numFmtId="0" fontId="28" fillId="2" borderId="0" xfId="0" applyFont="1" applyFill="1" applyBorder="1"/>
    <xf numFmtId="0" fontId="34" fillId="2" borderId="127" xfId="0" applyFont="1" applyFill="1" applyBorder="1" applyAlignment="1">
      <alignment horizontal="center" vertical="center" wrapText="1"/>
    </xf>
    <xf numFmtId="0" fontId="9" fillId="2" borderId="128" xfId="0" applyFont="1" applyFill="1" applyBorder="1" applyAlignment="1">
      <alignment horizontal="left"/>
    </xf>
    <xf numFmtId="0" fontId="9" fillId="2" borderId="116" xfId="0" applyFont="1" applyFill="1" applyBorder="1" applyAlignment="1">
      <alignment horizontal="center" vertical="center"/>
    </xf>
    <xf numFmtId="0" fontId="9" fillId="2" borderId="118" xfId="0" applyFont="1" applyFill="1" applyBorder="1" applyAlignment="1">
      <alignment horizontal="center" vertical="center"/>
    </xf>
    <xf numFmtId="0" fontId="34" fillId="2" borderId="130" xfId="0" applyFont="1" applyFill="1" applyBorder="1" applyAlignment="1">
      <alignment horizontal="center" vertical="center" wrapText="1"/>
    </xf>
    <xf numFmtId="0" fontId="9" fillId="2" borderId="131" xfId="0" applyFont="1" applyFill="1" applyBorder="1" applyAlignment="1"/>
    <xf numFmtId="0" fontId="9" fillId="2" borderId="119" xfId="0" applyFont="1" applyFill="1" applyBorder="1" applyAlignment="1">
      <alignment horizontal="center" vertical="center"/>
    </xf>
    <xf numFmtId="0" fontId="9" fillId="2" borderId="120" xfId="0" applyFont="1" applyFill="1" applyBorder="1" applyAlignment="1">
      <alignment horizontal="center" vertical="center"/>
    </xf>
    <xf numFmtId="0" fontId="9" fillId="2" borderId="133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/>
    </xf>
    <xf numFmtId="0" fontId="28" fillId="2" borderId="0" xfId="0" applyFont="1" applyFill="1" applyBorder="1" applyAlignment="1">
      <alignment vertical="center" wrapText="1"/>
    </xf>
    <xf numFmtId="0" fontId="28" fillId="2" borderId="0" xfId="0" applyFont="1" applyFill="1" applyBorder="1" applyAlignment="1">
      <alignment vertical="center"/>
    </xf>
    <xf numFmtId="0" fontId="32" fillId="2" borderId="0" xfId="0" applyFont="1" applyFill="1" applyBorder="1" applyAlignment="1">
      <alignment vertical="top" wrapText="1"/>
    </xf>
    <xf numFmtId="0" fontId="28" fillId="2" borderId="0" xfId="0" applyFont="1" applyFill="1" applyBorder="1" applyAlignment="1">
      <alignment horizontal="left" vertical="justify" indent="1"/>
    </xf>
    <xf numFmtId="0" fontId="31" fillId="2" borderId="0" xfId="0" applyFont="1" applyFill="1" applyBorder="1" applyAlignment="1">
      <alignment vertical="justify"/>
    </xf>
    <xf numFmtId="0" fontId="32" fillId="2" borderId="0" xfId="0" applyFont="1" applyFill="1" applyBorder="1" applyAlignment="1">
      <alignment vertical="center" wrapText="1"/>
    </xf>
  </cellXfs>
  <cellStyles count="6">
    <cellStyle name="Comma" xfId="2" builtinId="3"/>
    <cellStyle name="Hyperlink 2" xfId="5"/>
    <cellStyle name="Normal" xfId="0" builtinId="0"/>
    <cellStyle name="Normal 2 2" xfId="3"/>
    <cellStyle name="Normal 3 2" xfId="4"/>
    <cellStyle name="Normal_Book1" xfId="1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2027147/Documents/INFRASTRUCTURE%20MNGT/Business%20case%20TFM/Example%20RFP/Attachment%203%20-%20Annex%20A%20-%20RM3830%20Deliverables%20Matrix%20all%20Lots%20v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Work Package"/>
      <sheetName val="Building Information"/>
      <sheetName val="Service Matrix"/>
      <sheetName val="Requirements"/>
      <sheetName val="Building Specifics"/>
      <sheetName val="Asset Collection"/>
      <sheetName val="Reactive Works"/>
      <sheetName val="Lookup"/>
    </sheetNames>
    <sheetDataSet>
      <sheetData sheetId="0"/>
      <sheetData sheetId="1"/>
      <sheetData sheetId="2">
        <row r="4">
          <cell r="E4" t="str">
            <v>Building Name</v>
          </cell>
        </row>
      </sheetData>
      <sheetData sheetId="3">
        <row r="8">
          <cell r="H8">
            <v>0</v>
          </cell>
        </row>
      </sheetData>
      <sheetData sheetId="4"/>
      <sheetData sheetId="5"/>
      <sheetData sheetId="6"/>
      <sheetData sheetId="7"/>
      <sheetData sheetId="8">
        <row r="3">
          <cell r="B3" t="str">
            <v>Yes</v>
          </cell>
          <cell r="N3" t="str">
            <v>Standard</v>
          </cell>
          <cell r="Q3" t="str">
            <v>Tees Valley and Durham</v>
          </cell>
        </row>
        <row r="4">
          <cell r="B4" t="str">
            <v>No</v>
          </cell>
          <cell r="F4" t="str">
            <v>Yes - Std</v>
          </cell>
          <cell r="H4" t="str">
            <v>Yes - Non-Std</v>
          </cell>
          <cell r="N4" t="str">
            <v>Non-Standard</v>
          </cell>
          <cell r="Q4" t="str">
            <v>Northumberland and Tyne and Wear</v>
          </cell>
        </row>
        <row r="5">
          <cell r="F5" t="str">
            <v>Yes - Non-Std</v>
          </cell>
          <cell r="Q5" t="str">
            <v>Cumbria</v>
          </cell>
        </row>
        <row r="6">
          <cell r="Q6" t="str">
            <v>Greater Manchester</v>
          </cell>
        </row>
        <row r="7">
          <cell r="Q7" t="str">
            <v>Lancashire</v>
          </cell>
        </row>
        <row r="8">
          <cell r="Q8" t="str">
            <v>Cheshire</v>
          </cell>
        </row>
        <row r="9">
          <cell r="Q9" t="str">
            <v>Merseyside</v>
          </cell>
        </row>
        <row r="10">
          <cell r="Q10" t="str">
            <v>East Yorkshire and Northern Lincolnshire</v>
          </cell>
        </row>
        <row r="11">
          <cell r="Q11" t="str">
            <v>North Yorkshire</v>
          </cell>
        </row>
        <row r="12">
          <cell r="Q12" t="str">
            <v>South Yorkshire</v>
          </cell>
        </row>
        <row r="13">
          <cell r="Q13" t="str">
            <v>West Yorkshire</v>
          </cell>
        </row>
        <row r="14">
          <cell r="Q14" t="str">
            <v>Derbyshire and Nottinghamshire</v>
          </cell>
        </row>
        <row r="15">
          <cell r="Q15" t="str">
            <v>Leicestershire, Rutland and Northamptonshire</v>
          </cell>
        </row>
        <row r="16">
          <cell r="Q16" t="str">
            <v>Lincolnshire</v>
          </cell>
        </row>
        <row r="17">
          <cell r="Q17" t="str">
            <v>Herefordshire, Worcestershire and Warwickshire</v>
          </cell>
        </row>
        <row r="18">
          <cell r="Q18" t="str">
            <v>Shropshire and Staffordshire</v>
          </cell>
        </row>
        <row r="19">
          <cell r="Q19" t="str">
            <v>West Midlands (county)</v>
          </cell>
        </row>
        <row r="20">
          <cell r="Q20" t="str">
            <v>East Anglia</v>
          </cell>
        </row>
        <row r="21">
          <cell r="Q21" t="str">
            <v>Bedfordshire and Hertfordshire</v>
          </cell>
        </row>
        <row r="22">
          <cell r="Q22" t="str">
            <v>Essex</v>
          </cell>
        </row>
        <row r="23">
          <cell r="Q23" t="str">
            <v>Inner London – West</v>
          </cell>
        </row>
        <row r="24">
          <cell r="Q24" t="str">
            <v>Inner London – East</v>
          </cell>
        </row>
        <row r="25">
          <cell r="Q25" t="str">
            <v>Outer London – East and North East</v>
          </cell>
        </row>
        <row r="26">
          <cell r="Q26" t="str">
            <v>Outer London – South</v>
          </cell>
        </row>
        <row r="27">
          <cell r="Q27" t="str">
            <v>Outer London – West and North West</v>
          </cell>
        </row>
        <row r="28">
          <cell r="Q28" t="str">
            <v>Berkshire, Buckinghamshire and Oxfordshire</v>
          </cell>
        </row>
        <row r="29">
          <cell r="Q29" t="str">
            <v>Surrey, East and West Sussex</v>
          </cell>
        </row>
        <row r="30">
          <cell r="Q30" t="str">
            <v>Hampshire and Isle of Wight</v>
          </cell>
        </row>
        <row r="31">
          <cell r="Q31" t="str">
            <v>Kent</v>
          </cell>
        </row>
        <row r="32">
          <cell r="Q32" t="str">
            <v>Gloucestershire, Wiltshire and Bristol/Bath area</v>
          </cell>
        </row>
        <row r="33">
          <cell r="Q33" t="str">
            <v>Dorset and Somerset</v>
          </cell>
        </row>
        <row r="34">
          <cell r="Q34" t="str">
            <v>Cornwall and Isles of Scilly</v>
          </cell>
        </row>
        <row r="35">
          <cell r="Q35" t="str">
            <v>Devon</v>
          </cell>
        </row>
        <row r="36">
          <cell r="Q36" t="str">
            <v>Isle of Anglesey</v>
          </cell>
        </row>
        <row r="37">
          <cell r="Q37" t="str">
            <v>Gwynedd</v>
          </cell>
        </row>
        <row r="38">
          <cell r="Q38" t="str">
            <v>Conwy and Denbighshire</v>
          </cell>
        </row>
        <row r="39">
          <cell r="Q39" t="str">
            <v>South West Wales (Ceredigion, Carmarthenshire, Pembrokeshire)</v>
          </cell>
        </row>
        <row r="40">
          <cell r="Q40" t="str">
            <v>Central Valleys (Merthyr Tydfil, Rhondda Cynon Taff)</v>
          </cell>
        </row>
        <row r="41">
          <cell r="Q41" t="str">
            <v>Gwent Valleys (Blaenau Gwent, Caerphilly, Torfaen)</v>
          </cell>
        </row>
        <row r="42">
          <cell r="Q42" t="str">
            <v>Bridgend and Neath Port Talbot</v>
          </cell>
        </row>
        <row r="43">
          <cell r="Q43" t="str">
            <v>Swansea</v>
          </cell>
        </row>
        <row r="44">
          <cell r="Q44" t="str">
            <v>Monmouthshire and Newport</v>
          </cell>
        </row>
        <row r="45">
          <cell r="Q45" t="str">
            <v>Cardiff and Vale of Glamorgan</v>
          </cell>
        </row>
        <row r="46">
          <cell r="Q46" t="str">
            <v>Flintshire and Wrexham</v>
          </cell>
        </row>
        <row r="47">
          <cell r="Q47" t="str">
            <v>Powys</v>
          </cell>
        </row>
        <row r="48">
          <cell r="Q48" t="str">
            <v>Angus and Dundee</v>
          </cell>
        </row>
        <row r="49">
          <cell r="Q49" t="str">
            <v>Clackmannanshire and Fife</v>
          </cell>
        </row>
        <row r="50">
          <cell r="Q50" t="str">
            <v>East Lothian and Midlothian</v>
          </cell>
        </row>
        <row r="51">
          <cell r="Q51" t="str">
            <v>Scottish Borders</v>
          </cell>
        </row>
        <row r="52">
          <cell r="Q52" t="str">
            <v>Edinburgh</v>
          </cell>
        </row>
        <row r="53">
          <cell r="Q53" t="str">
            <v>Falkirk</v>
          </cell>
        </row>
        <row r="54">
          <cell r="Q54" t="str">
            <v>Perth and Kinross, and Stirling</v>
          </cell>
        </row>
        <row r="55">
          <cell r="Q55" t="str">
            <v>West Lothian</v>
          </cell>
        </row>
        <row r="56">
          <cell r="Q56" t="str">
            <v>East Dunbartonshire, West Dunbartonshire, and Helensburgh and Lomond</v>
          </cell>
        </row>
        <row r="57">
          <cell r="Q57" t="str">
            <v>Dumfries and Galloway</v>
          </cell>
        </row>
        <row r="58">
          <cell r="Q58" t="str">
            <v>East and North Ayrshire mainland</v>
          </cell>
        </row>
        <row r="59">
          <cell r="Q59" t="str">
            <v>Glasgow</v>
          </cell>
        </row>
        <row r="60">
          <cell r="Q60" t="str">
            <v>Inverclyde, East Renfrewshire, and Renfrewshire</v>
          </cell>
        </row>
        <row r="61">
          <cell r="Q61" t="str">
            <v>North Lanarkshire</v>
          </cell>
        </row>
        <row r="62">
          <cell r="Q62" t="str">
            <v>South Ayrshire</v>
          </cell>
        </row>
        <row r="63">
          <cell r="Q63" t="str">
            <v>South Lanarkshire</v>
          </cell>
        </row>
        <row r="64">
          <cell r="Q64" t="str">
            <v>Aberdeen and Aberdeenshire</v>
          </cell>
        </row>
        <row r="65">
          <cell r="Q65" t="str">
            <v>Caithness and Sutherland, and Ross and Cromarty</v>
          </cell>
        </row>
        <row r="66">
          <cell r="Q66" t="str">
            <v>Inverness, Nairn, Moray, and Badenoch and Strathspey</v>
          </cell>
        </row>
        <row r="67">
          <cell r="Q67" t="str">
            <v>Lochaber, Skye and Lochalsh, Arran and Cumbrae, and Argyll and Bute (except Helensburgh and Lomond)</v>
          </cell>
        </row>
        <row r="68">
          <cell r="Q68" t="str">
            <v>Eilean Siar (Western Isles)</v>
          </cell>
        </row>
        <row r="69">
          <cell r="Q69" t="str">
            <v>Orkney Islands</v>
          </cell>
        </row>
        <row r="70">
          <cell r="Q70" t="str">
            <v>Shetland Islands</v>
          </cell>
        </row>
        <row r="71">
          <cell r="Q71" t="str">
            <v>Belfast</v>
          </cell>
        </row>
        <row r="72">
          <cell r="Q72" t="str">
            <v>Outer Belfast (Carrickfergus, Castlereagh, Lisburn, Newtownabbey, North Down)</v>
          </cell>
        </row>
        <row r="73">
          <cell r="Q73" t="str">
            <v>East of Northern Ireland (Antrim, Ards, Ballymena, Banbridge, Craigavon, Down, Larne)</v>
          </cell>
        </row>
        <row r="74">
          <cell r="Q74" t="str">
            <v>North of Northern Ireland (Ballymoney, Coleraine, Derry, Limavady, Moyle, Strabane)</v>
          </cell>
        </row>
        <row r="75">
          <cell r="Q75" t="str">
            <v>West and South of Northern Ireland (Armagh, Cookstown, Dungannon, Fermanagh, Magherafelt, Newry and Mourne, Omagh)</v>
          </cell>
        </row>
        <row r="76">
          <cell r="Q76" t="str">
            <v>National coverage (all of the above)</v>
          </cell>
        </row>
        <row r="77">
          <cell r="Q77" t="str">
            <v>International coverage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G38"/>
  <sheetViews>
    <sheetView topLeftCell="A28" workbookViewId="0">
      <selection activeCell="B44" sqref="B44"/>
    </sheetView>
  </sheetViews>
  <sheetFormatPr defaultColWidth="8.88671875" defaultRowHeight="14.4" x14ac:dyDescent="0.3"/>
  <cols>
    <col min="1" max="1" width="8.88671875" style="1"/>
    <col min="2" max="2" width="33.5546875" style="1" bestFit="1" customWidth="1"/>
    <col min="3" max="3" width="51.33203125" style="15" customWidth="1"/>
    <col min="4" max="4" width="13.44140625" style="1" bestFit="1" customWidth="1"/>
    <col min="5" max="5" width="19.33203125" style="1" bestFit="1" customWidth="1"/>
    <col min="6" max="16384" width="8.88671875" style="1"/>
  </cols>
  <sheetData>
    <row r="2" spans="1:7" ht="15" thickBot="1" x14ac:dyDescent="0.35"/>
    <row r="3" spans="1:7" s="292" customFormat="1" ht="22.5" customHeight="1" thickBot="1" x14ac:dyDescent="0.35">
      <c r="A3" s="503" t="s">
        <v>293</v>
      </c>
      <c r="B3" s="291" t="s">
        <v>294</v>
      </c>
      <c r="C3" s="506" t="s">
        <v>639</v>
      </c>
      <c r="D3" s="507"/>
      <c r="E3" s="507"/>
      <c r="F3" s="507"/>
      <c r="G3" s="508"/>
    </row>
    <row r="4" spans="1:7" s="292" customFormat="1" ht="22.5" customHeight="1" thickBot="1" x14ac:dyDescent="0.35">
      <c r="A4" s="504"/>
      <c r="B4" s="293" t="s">
        <v>295</v>
      </c>
      <c r="C4" s="506" t="s">
        <v>526</v>
      </c>
      <c r="D4" s="507"/>
      <c r="E4" s="507"/>
      <c r="F4" s="507"/>
      <c r="G4" s="508"/>
    </row>
    <row r="5" spans="1:7" s="292" customFormat="1" ht="22.5" customHeight="1" thickBot="1" x14ac:dyDescent="0.35">
      <c r="A5" s="505"/>
      <c r="B5" s="294" t="s">
        <v>298</v>
      </c>
      <c r="C5" s="509"/>
      <c r="D5" s="510"/>
      <c r="E5" s="510"/>
      <c r="F5" s="510"/>
      <c r="G5" s="511"/>
    </row>
    <row r="8" spans="1:7" s="20" customFormat="1" x14ac:dyDescent="0.3">
      <c r="B8" s="18" t="s">
        <v>132</v>
      </c>
      <c r="C8" s="19" t="s">
        <v>528</v>
      </c>
      <c r="D8" s="483" t="s">
        <v>530</v>
      </c>
      <c r="E8" s="484"/>
    </row>
    <row r="9" spans="1:7" ht="20.399999999999999" customHeight="1" x14ac:dyDescent="0.3">
      <c r="B9" s="500" t="s">
        <v>527</v>
      </c>
      <c r="C9" s="481" t="s">
        <v>529</v>
      </c>
      <c r="D9" s="485" t="s">
        <v>531</v>
      </c>
      <c r="E9" s="489"/>
      <c r="F9" s="490"/>
    </row>
    <row r="10" spans="1:7" ht="16.95" customHeight="1" x14ac:dyDescent="0.3">
      <c r="B10" s="501"/>
      <c r="C10" s="481" t="s">
        <v>630</v>
      </c>
      <c r="D10" s="486" t="s">
        <v>531</v>
      </c>
      <c r="E10" s="491"/>
      <c r="F10" s="490"/>
    </row>
    <row r="11" spans="1:7" ht="15.6" customHeight="1" x14ac:dyDescent="0.3">
      <c r="B11" s="501"/>
      <c r="C11" s="481" t="s">
        <v>631</v>
      </c>
      <c r="D11" s="486" t="s">
        <v>640</v>
      </c>
      <c r="E11" s="492"/>
      <c r="F11" s="490"/>
    </row>
    <row r="12" spans="1:7" x14ac:dyDescent="0.3">
      <c r="B12" s="502"/>
      <c r="C12" s="482" t="s">
        <v>532</v>
      </c>
      <c r="D12" s="486" t="s">
        <v>533</v>
      </c>
      <c r="E12" s="492"/>
      <c r="F12" s="490"/>
    </row>
    <row r="13" spans="1:7" s="16" customFormat="1" ht="15" thickBot="1" x14ac:dyDescent="0.35">
      <c r="B13" s="21"/>
      <c r="C13" s="10"/>
      <c r="D13" s="488"/>
      <c r="E13" s="487"/>
    </row>
    <row r="14" spans="1:7" s="16" customFormat="1" ht="15" thickBot="1" x14ac:dyDescent="0.35">
      <c r="B14" s="442" t="s">
        <v>519</v>
      </c>
      <c r="C14" s="442" t="s">
        <v>518</v>
      </c>
      <c r="D14" s="443"/>
      <c r="E14" s="444"/>
      <c r="F14" s="444"/>
      <c r="G14" s="445"/>
    </row>
    <row r="15" spans="1:7" s="16" customFormat="1" x14ac:dyDescent="0.3">
      <c r="B15" s="295" t="s">
        <v>598</v>
      </c>
      <c r="C15" s="295" t="s">
        <v>511</v>
      </c>
      <c r="D15" s="302"/>
      <c r="E15" s="302"/>
      <c r="F15" s="302"/>
      <c r="G15" s="303"/>
    </row>
    <row r="16" spans="1:7" s="16" customFormat="1" x14ac:dyDescent="0.3">
      <c r="B16" s="296"/>
      <c r="C16" s="296" t="s">
        <v>510</v>
      </c>
      <c r="D16" s="10"/>
      <c r="E16" s="10"/>
      <c r="F16" s="10"/>
      <c r="G16" s="297"/>
    </row>
    <row r="17" spans="2:7" s="16" customFormat="1" x14ac:dyDescent="0.3">
      <c r="B17" s="296"/>
      <c r="C17" s="296" t="s">
        <v>509</v>
      </c>
      <c r="D17" s="10"/>
      <c r="E17" s="10"/>
      <c r="F17" s="10"/>
      <c r="G17" s="297"/>
    </row>
    <row r="18" spans="2:7" x14ac:dyDescent="0.3">
      <c r="B18" s="296"/>
      <c r="C18" s="296" t="s">
        <v>508</v>
      </c>
      <c r="D18" s="10"/>
      <c r="E18" s="10"/>
      <c r="F18" s="10"/>
      <c r="G18" s="297"/>
    </row>
    <row r="19" spans="2:7" x14ac:dyDescent="0.3">
      <c r="B19" s="296"/>
      <c r="C19" s="296" t="s">
        <v>507</v>
      </c>
      <c r="D19" s="10"/>
      <c r="E19" s="10"/>
      <c r="F19" s="10"/>
      <c r="G19" s="297"/>
    </row>
    <row r="20" spans="2:7" x14ac:dyDescent="0.3">
      <c r="B20" s="296"/>
      <c r="C20" s="296" t="s">
        <v>534</v>
      </c>
      <c r="D20" s="10"/>
      <c r="E20" s="10"/>
      <c r="F20" s="10"/>
      <c r="G20" s="297"/>
    </row>
    <row r="21" spans="2:7" x14ac:dyDescent="0.3">
      <c r="B21" s="296"/>
      <c r="C21" s="296" t="s">
        <v>506</v>
      </c>
      <c r="D21" s="10"/>
      <c r="E21" s="10"/>
      <c r="F21" s="10"/>
      <c r="G21" s="297"/>
    </row>
    <row r="22" spans="2:7" x14ac:dyDescent="0.3">
      <c r="B22" s="296"/>
      <c r="C22" s="296" t="s">
        <v>505</v>
      </c>
      <c r="D22" s="10"/>
      <c r="E22" s="10"/>
      <c r="F22" s="10"/>
      <c r="G22" s="297"/>
    </row>
    <row r="23" spans="2:7" ht="15" thickBot="1" x14ac:dyDescent="0.35">
      <c r="B23" s="296"/>
      <c r="C23" s="301" t="s">
        <v>624</v>
      </c>
      <c r="D23" s="304"/>
      <c r="E23" s="304"/>
      <c r="F23" s="304"/>
      <c r="G23" s="305"/>
    </row>
    <row r="24" spans="2:7" x14ac:dyDescent="0.3">
      <c r="B24" s="295" t="s">
        <v>628</v>
      </c>
      <c r="C24" s="460" t="s">
        <v>574</v>
      </c>
      <c r="D24" s="461"/>
      <c r="E24" s="461"/>
      <c r="F24" s="461"/>
      <c r="G24" s="462"/>
    </row>
    <row r="25" spans="2:7" x14ac:dyDescent="0.3">
      <c r="B25" s="296"/>
      <c r="C25" s="463" t="s">
        <v>573</v>
      </c>
      <c r="D25" s="464"/>
      <c r="E25" s="464"/>
      <c r="F25" s="464"/>
      <c r="G25" s="465"/>
    </row>
    <row r="26" spans="2:7" x14ac:dyDescent="0.3">
      <c r="B26" s="296"/>
      <c r="C26" s="463" t="s">
        <v>575</v>
      </c>
      <c r="D26" s="464"/>
      <c r="E26" s="464"/>
      <c r="F26" s="464"/>
      <c r="G26" s="465"/>
    </row>
    <row r="27" spans="2:7" ht="15" thickBot="1" x14ac:dyDescent="0.35">
      <c r="B27" s="296"/>
      <c r="C27" s="463" t="s">
        <v>625</v>
      </c>
      <c r="D27" s="464"/>
      <c r="E27" s="464"/>
      <c r="F27" s="464"/>
      <c r="G27" s="465"/>
    </row>
    <row r="28" spans="2:7" x14ac:dyDescent="0.3">
      <c r="B28" s="295" t="s">
        <v>629</v>
      </c>
      <c r="C28" s="295" t="s">
        <v>515</v>
      </c>
      <c r="D28" s="302"/>
      <c r="E28" s="302"/>
      <c r="F28" s="302"/>
      <c r="G28" s="303"/>
    </row>
    <row r="29" spans="2:7" x14ac:dyDescent="0.3">
      <c r="B29" s="296"/>
      <c r="C29" s="296" t="s">
        <v>514</v>
      </c>
      <c r="D29" s="10"/>
      <c r="E29" s="10"/>
      <c r="F29" s="10"/>
      <c r="G29" s="297"/>
    </row>
    <row r="30" spans="2:7" x14ac:dyDescent="0.3">
      <c r="B30" s="296"/>
      <c r="C30" s="296" t="s">
        <v>513</v>
      </c>
      <c r="D30" s="10"/>
      <c r="E30" s="10"/>
      <c r="F30" s="10"/>
      <c r="G30" s="297"/>
    </row>
    <row r="31" spans="2:7" x14ac:dyDescent="0.3">
      <c r="B31" s="296"/>
      <c r="C31" s="296" t="s">
        <v>512</v>
      </c>
      <c r="D31" s="10"/>
      <c r="E31" s="10"/>
      <c r="F31" s="10"/>
      <c r="G31" s="297"/>
    </row>
    <row r="32" spans="2:7" ht="15" thickBot="1" x14ac:dyDescent="0.35">
      <c r="B32" s="301"/>
      <c r="C32" s="301" t="s">
        <v>605</v>
      </c>
      <c r="D32" s="304"/>
      <c r="E32" s="304"/>
      <c r="F32" s="304"/>
      <c r="G32" s="305"/>
    </row>
    <row r="33" spans="2:7" x14ac:dyDescent="0.3">
      <c r="B33" s="295" t="s">
        <v>599</v>
      </c>
      <c r="C33" s="295" t="s">
        <v>603</v>
      </c>
      <c r="D33" s="302"/>
      <c r="E33" s="302"/>
      <c r="F33" s="302"/>
      <c r="G33" s="303"/>
    </row>
    <row r="34" spans="2:7" x14ac:dyDescent="0.3">
      <c r="B34" s="296"/>
      <c r="C34" s="296" t="s">
        <v>604</v>
      </c>
      <c r="D34" s="10"/>
      <c r="E34" s="10"/>
      <c r="F34" s="10"/>
      <c r="G34" s="297"/>
    </row>
    <row r="35" spans="2:7" x14ac:dyDescent="0.3">
      <c r="B35" s="296"/>
      <c r="C35" s="296" t="s">
        <v>601</v>
      </c>
      <c r="D35" s="10"/>
      <c r="E35" s="10"/>
      <c r="F35" s="10"/>
      <c r="G35" s="297"/>
    </row>
    <row r="36" spans="2:7" x14ac:dyDescent="0.3">
      <c r="B36" s="296"/>
      <c r="C36" s="296" t="s">
        <v>517</v>
      </c>
      <c r="D36" s="10"/>
      <c r="E36" s="10"/>
      <c r="F36" s="10"/>
      <c r="G36" s="297"/>
    </row>
    <row r="37" spans="2:7" x14ac:dyDescent="0.3">
      <c r="B37" s="296"/>
      <c r="C37" s="296" t="s">
        <v>602</v>
      </c>
      <c r="D37" s="10"/>
      <c r="E37" s="10"/>
      <c r="F37" s="10"/>
      <c r="G37" s="297"/>
    </row>
    <row r="38" spans="2:7" ht="15" thickBot="1" x14ac:dyDescent="0.35">
      <c r="B38" s="301"/>
      <c r="C38" s="301" t="s">
        <v>600</v>
      </c>
      <c r="D38" s="304"/>
      <c r="E38" s="307"/>
      <c r="F38" s="308"/>
      <c r="G38" s="309"/>
    </row>
  </sheetData>
  <protectedRanges>
    <protectedRange sqref="C5" name="Range1_14_2_1_2_1_2_2_2_2_1_2_1_2_2_3_1"/>
  </protectedRanges>
  <mergeCells count="5">
    <mergeCell ref="B9:B12"/>
    <mergeCell ref="A3:A5"/>
    <mergeCell ref="C3:G3"/>
    <mergeCell ref="C4:G4"/>
    <mergeCell ref="C5:G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K37"/>
  <sheetViews>
    <sheetView workbookViewId="0">
      <selection activeCell="C6" sqref="C6"/>
    </sheetView>
  </sheetViews>
  <sheetFormatPr defaultColWidth="8.88671875" defaultRowHeight="10.199999999999999" x14ac:dyDescent="0.2"/>
  <cols>
    <col min="1" max="1" width="8.88671875" style="9"/>
    <col min="2" max="2" width="20.5546875" style="9" customWidth="1"/>
    <col min="3" max="3" width="28.6640625" style="9" bestFit="1" customWidth="1"/>
    <col min="4" max="4" width="8.88671875" style="9"/>
    <col min="5" max="5" width="8.6640625" style="9" bestFit="1" customWidth="1"/>
    <col min="6" max="6" width="12.44140625" style="9" customWidth="1"/>
    <col min="7" max="7" width="9.6640625" style="9" customWidth="1"/>
    <col min="8" max="8" width="11.6640625" style="9" customWidth="1"/>
    <col min="9" max="10" width="8.88671875" style="9"/>
    <col min="11" max="11" width="10.6640625" style="9" customWidth="1"/>
    <col min="12" max="12" width="12.33203125" style="9" customWidth="1"/>
    <col min="13" max="16384" width="8.88671875" style="9"/>
  </cols>
  <sheetData>
    <row r="1" spans="1:401" ht="10.8" thickBot="1" x14ac:dyDescent="0.25">
      <c r="A1" s="8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</row>
    <row r="2" spans="1:401" ht="10.8" thickBot="1" x14ac:dyDescent="0.25">
      <c r="B2" s="522" t="s">
        <v>1</v>
      </c>
      <c r="C2" s="523"/>
      <c r="D2" s="523"/>
      <c r="E2" s="523"/>
      <c r="F2" s="523"/>
      <c r="G2" s="52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</row>
    <row r="3" spans="1:401" ht="10.8" thickBot="1" x14ac:dyDescent="0.25"/>
    <row r="4" spans="1:401" ht="10.8" thickBot="1" x14ac:dyDescent="0.25">
      <c r="B4" s="519" t="s">
        <v>4</v>
      </c>
      <c r="C4" s="520"/>
      <c r="D4" s="520"/>
      <c r="E4" s="520"/>
      <c r="F4" s="520"/>
      <c r="G4" s="521"/>
    </row>
    <row r="6" spans="1:401" x14ac:dyDescent="0.2">
      <c r="B6" s="9" t="s">
        <v>129</v>
      </c>
    </row>
    <row r="7" spans="1:401" x14ac:dyDescent="0.2">
      <c r="B7" s="10"/>
      <c r="C7" s="10"/>
      <c r="D7" s="11"/>
      <c r="E7" s="11"/>
      <c r="F7" s="11"/>
      <c r="G7" s="11"/>
      <c r="H7" s="11"/>
      <c r="I7" s="11"/>
      <c r="J7" s="11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  <c r="IW7" s="10"/>
      <c r="IX7" s="10"/>
      <c r="IY7" s="10"/>
      <c r="IZ7" s="10"/>
      <c r="JA7" s="10"/>
      <c r="JB7" s="10"/>
      <c r="JC7" s="10"/>
      <c r="JD7" s="10"/>
      <c r="JE7" s="10"/>
      <c r="JF7" s="10"/>
      <c r="JG7" s="10"/>
      <c r="JH7" s="10"/>
      <c r="JI7" s="10"/>
      <c r="JJ7" s="10"/>
      <c r="JK7" s="10"/>
      <c r="JL7" s="10"/>
      <c r="JM7" s="10"/>
      <c r="JN7" s="10"/>
      <c r="JO7" s="10"/>
      <c r="JP7" s="10"/>
      <c r="JQ7" s="10"/>
      <c r="JR7" s="10"/>
      <c r="JS7" s="10"/>
      <c r="JT7" s="10"/>
      <c r="JU7" s="10"/>
      <c r="JV7" s="10"/>
      <c r="JW7" s="10"/>
      <c r="JX7" s="10"/>
      <c r="JY7" s="10"/>
      <c r="JZ7" s="10"/>
      <c r="KA7" s="10"/>
      <c r="KB7" s="10"/>
      <c r="KC7" s="10"/>
      <c r="KD7" s="10"/>
      <c r="KE7" s="10"/>
      <c r="KF7" s="10"/>
      <c r="KG7" s="10"/>
      <c r="KH7" s="10"/>
      <c r="KI7" s="10"/>
      <c r="KJ7" s="10"/>
      <c r="KK7" s="10"/>
      <c r="KL7" s="10"/>
      <c r="KM7" s="10"/>
      <c r="KN7" s="10"/>
      <c r="KO7" s="10"/>
      <c r="KP7" s="10"/>
      <c r="KQ7" s="10"/>
      <c r="KR7" s="10"/>
      <c r="KS7" s="10"/>
      <c r="KT7" s="10"/>
      <c r="KU7" s="10"/>
      <c r="KV7" s="10"/>
      <c r="KW7" s="10"/>
      <c r="KX7" s="10"/>
      <c r="KY7" s="10"/>
      <c r="KZ7" s="10"/>
      <c r="LA7" s="10"/>
      <c r="LB7" s="10"/>
      <c r="LC7" s="10"/>
      <c r="LD7" s="10"/>
      <c r="LE7" s="10"/>
      <c r="LF7" s="10"/>
      <c r="LG7" s="10"/>
      <c r="LH7" s="10"/>
      <c r="LI7" s="10"/>
      <c r="LJ7" s="10"/>
      <c r="LK7" s="10"/>
      <c r="LL7" s="10"/>
      <c r="LM7" s="10"/>
      <c r="LN7" s="10"/>
      <c r="LO7" s="10"/>
      <c r="LP7" s="10"/>
      <c r="LQ7" s="10"/>
      <c r="LR7" s="10"/>
      <c r="LS7" s="10"/>
      <c r="LT7" s="10"/>
      <c r="LU7" s="10"/>
      <c r="LV7" s="10"/>
      <c r="LW7" s="10"/>
      <c r="LX7" s="10"/>
      <c r="LY7" s="10"/>
      <c r="LZ7" s="10"/>
      <c r="MA7" s="10"/>
      <c r="MB7" s="10"/>
      <c r="MC7" s="10"/>
      <c r="MD7" s="10"/>
      <c r="ME7" s="10"/>
      <c r="MF7" s="10"/>
      <c r="MG7" s="10"/>
      <c r="MH7" s="10"/>
      <c r="MI7" s="10"/>
      <c r="MJ7" s="10"/>
      <c r="MK7" s="10"/>
      <c r="ML7" s="10"/>
      <c r="MM7" s="10"/>
      <c r="MN7" s="10"/>
      <c r="MO7" s="10"/>
      <c r="MP7" s="10"/>
      <c r="MQ7" s="10"/>
      <c r="MR7" s="10"/>
      <c r="MS7" s="10"/>
      <c r="MT7" s="10"/>
      <c r="MU7" s="10"/>
      <c r="MV7" s="10"/>
      <c r="MW7" s="10"/>
      <c r="MX7" s="10"/>
      <c r="MY7" s="10"/>
      <c r="MZ7" s="10"/>
      <c r="NA7" s="10"/>
      <c r="NB7" s="10"/>
      <c r="NC7" s="10"/>
      <c r="ND7" s="10"/>
      <c r="NE7" s="10"/>
      <c r="NF7" s="10"/>
      <c r="NG7" s="10"/>
      <c r="NH7" s="10"/>
      <c r="NI7" s="10"/>
      <c r="NJ7" s="10"/>
      <c r="NK7" s="10"/>
      <c r="NL7" s="10"/>
      <c r="NM7" s="10"/>
      <c r="NN7" s="10"/>
      <c r="NO7" s="10"/>
      <c r="NP7" s="10"/>
      <c r="NQ7" s="10"/>
      <c r="NR7" s="10"/>
      <c r="NS7" s="10"/>
      <c r="NT7" s="10"/>
      <c r="NU7" s="10"/>
      <c r="NV7" s="10"/>
      <c r="NW7" s="10"/>
      <c r="NX7" s="10"/>
      <c r="NY7" s="10"/>
      <c r="NZ7" s="10"/>
      <c r="OA7" s="10"/>
      <c r="OB7" s="10"/>
      <c r="OC7" s="10"/>
      <c r="OD7" s="10"/>
      <c r="OE7" s="10"/>
      <c r="OF7" s="10"/>
      <c r="OG7" s="10"/>
      <c r="OH7" s="10"/>
      <c r="OI7" s="10"/>
      <c r="OJ7" s="10"/>
      <c r="OK7" s="10"/>
    </row>
    <row r="8" spans="1:401" ht="14.4" customHeight="1" x14ac:dyDescent="0.2">
      <c r="B8" s="12" t="s">
        <v>5</v>
      </c>
      <c r="C8" s="12" t="s">
        <v>6</v>
      </c>
      <c r="D8" s="525" t="s">
        <v>7</v>
      </c>
      <c r="E8" s="525"/>
      <c r="F8" s="525"/>
      <c r="G8" s="525"/>
      <c r="H8" s="525"/>
      <c r="I8" s="525"/>
      <c r="J8" s="525"/>
    </row>
    <row r="9" spans="1:401" ht="24.6" customHeight="1" x14ac:dyDescent="0.2">
      <c r="B9" s="13">
        <v>1</v>
      </c>
      <c r="C9" s="14" t="s">
        <v>27</v>
      </c>
      <c r="D9" s="513" t="s">
        <v>8</v>
      </c>
      <c r="E9" s="513"/>
      <c r="F9" s="513"/>
      <c r="G9" s="513"/>
      <c r="H9" s="513"/>
      <c r="I9" s="513"/>
      <c r="J9" s="513"/>
    </row>
    <row r="10" spans="1:401" ht="25.95" customHeight="1" x14ac:dyDescent="0.2">
      <c r="B10" s="13">
        <v>2</v>
      </c>
      <c r="C10" s="14" t="s">
        <v>130</v>
      </c>
      <c r="D10" s="513" t="s">
        <v>131</v>
      </c>
      <c r="E10" s="513"/>
      <c r="F10" s="513"/>
      <c r="G10" s="513"/>
      <c r="H10" s="513"/>
      <c r="I10" s="513"/>
      <c r="J10" s="513"/>
    </row>
    <row r="11" spans="1:401" ht="22.2" customHeight="1" x14ac:dyDescent="0.2">
      <c r="B11" s="13">
        <v>3</v>
      </c>
      <c r="C11" s="14" t="s">
        <v>9</v>
      </c>
      <c r="D11" s="513" t="s">
        <v>10</v>
      </c>
      <c r="E11" s="513"/>
      <c r="F11" s="513"/>
      <c r="G11" s="513"/>
      <c r="H11" s="513"/>
      <c r="I11" s="513"/>
      <c r="J11" s="513"/>
    </row>
    <row r="12" spans="1:401" s="10" customFormat="1" ht="25.2" customHeight="1" x14ac:dyDescent="0.2">
      <c r="B12" s="3">
        <v>4</v>
      </c>
      <c r="C12" s="4" t="s">
        <v>35</v>
      </c>
      <c r="D12" s="515" t="s">
        <v>15</v>
      </c>
      <c r="E12" s="516"/>
      <c r="F12" s="516"/>
      <c r="G12" s="516"/>
      <c r="H12" s="516"/>
      <c r="I12" s="516"/>
      <c r="J12" s="517"/>
    </row>
    <row r="13" spans="1:401" ht="28.95" customHeight="1" x14ac:dyDescent="0.2">
      <c r="B13" s="3">
        <v>5</v>
      </c>
      <c r="C13" s="4" t="s">
        <v>11</v>
      </c>
      <c r="D13" s="518" t="s">
        <v>12</v>
      </c>
      <c r="E13" s="518"/>
      <c r="F13" s="518"/>
      <c r="G13" s="518"/>
      <c r="H13" s="518"/>
      <c r="I13" s="518"/>
      <c r="J13" s="518"/>
    </row>
    <row r="16" spans="1:401" s="6" customFormat="1" x14ac:dyDescent="0.2">
      <c r="A16" s="9"/>
      <c r="B16" s="9" t="s">
        <v>561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</row>
    <row r="18" spans="2:10" x14ac:dyDescent="0.2">
      <c r="B18" s="2" t="s">
        <v>5</v>
      </c>
      <c r="C18" s="2" t="s">
        <v>6</v>
      </c>
      <c r="D18" s="514" t="s">
        <v>7</v>
      </c>
      <c r="E18" s="514"/>
      <c r="F18" s="514"/>
      <c r="G18" s="514"/>
      <c r="H18" s="514"/>
      <c r="I18" s="514"/>
      <c r="J18" s="514"/>
    </row>
    <row r="19" spans="2:10" ht="25.95" customHeight="1" x14ac:dyDescent="0.2">
      <c r="B19" s="3">
        <v>1</v>
      </c>
      <c r="C19" s="4" t="s">
        <v>13</v>
      </c>
      <c r="D19" s="515" t="s">
        <v>14</v>
      </c>
      <c r="E19" s="516"/>
      <c r="F19" s="516"/>
      <c r="G19" s="516"/>
      <c r="H19" s="516"/>
      <c r="I19" s="516"/>
      <c r="J19" s="517"/>
    </row>
    <row r="20" spans="2:10" ht="25.95" customHeight="1" x14ac:dyDescent="0.2">
      <c r="B20" s="3">
        <v>2</v>
      </c>
      <c r="C20" s="4" t="s">
        <v>626</v>
      </c>
      <c r="D20" s="515" t="s">
        <v>562</v>
      </c>
      <c r="E20" s="516"/>
      <c r="F20" s="516"/>
      <c r="G20" s="516"/>
      <c r="H20" s="516"/>
      <c r="I20" s="516"/>
      <c r="J20" s="517"/>
    </row>
    <row r="21" spans="2:10" ht="25.95" customHeight="1" x14ac:dyDescent="0.2">
      <c r="B21" s="3">
        <v>3</v>
      </c>
      <c r="C21" s="4" t="s">
        <v>33</v>
      </c>
      <c r="D21" s="515" t="s">
        <v>34</v>
      </c>
      <c r="E21" s="516"/>
      <c r="F21" s="516"/>
      <c r="G21" s="516"/>
      <c r="H21" s="516"/>
      <c r="I21" s="516"/>
      <c r="J21" s="517"/>
    </row>
    <row r="24" spans="2:10" ht="12" customHeight="1" x14ac:dyDescent="0.2">
      <c r="B24" s="512" t="s">
        <v>617</v>
      </c>
      <c r="C24" s="512"/>
      <c r="D24" s="512"/>
      <c r="E24" s="512"/>
    </row>
    <row r="25" spans="2:10" ht="20.399999999999999" x14ac:dyDescent="0.2">
      <c r="B25" s="446" t="s">
        <v>606</v>
      </c>
      <c r="C25" s="446" t="s">
        <v>607</v>
      </c>
      <c r="D25" s="446" t="s">
        <v>608</v>
      </c>
      <c r="E25" s="446" t="s">
        <v>609</v>
      </c>
    </row>
    <row r="26" spans="2:10" x14ac:dyDescent="0.2">
      <c r="B26" s="447" t="s">
        <v>610</v>
      </c>
      <c r="C26" s="447"/>
      <c r="D26" s="447"/>
      <c r="E26" s="447"/>
    </row>
    <row r="27" spans="2:10" x14ac:dyDescent="0.2">
      <c r="B27" s="448" t="s">
        <v>611</v>
      </c>
      <c r="C27" s="449"/>
      <c r="D27" s="448"/>
      <c r="E27" s="450"/>
    </row>
    <row r="28" spans="2:10" x14ac:dyDescent="0.2">
      <c r="B28" s="448" t="s">
        <v>612</v>
      </c>
      <c r="C28" s="449"/>
      <c r="D28" s="448"/>
      <c r="E28" s="450"/>
    </row>
    <row r="29" spans="2:10" x14ac:dyDescent="0.2">
      <c r="B29" s="448" t="s">
        <v>287</v>
      </c>
      <c r="C29" s="449"/>
      <c r="D29" s="448"/>
      <c r="E29" s="450"/>
    </row>
    <row r="30" spans="2:10" ht="11.25" x14ac:dyDescent="0.2">
      <c r="B30" s="448" t="s">
        <v>613</v>
      </c>
      <c r="C30" s="449"/>
      <c r="D30" s="448"/>
      <c r="E30" s="450"/>
    </row>
    <row r="31" spans="2:10" ht="11.25" x14ac:dyDescent="0.2">
      <c r="B31" s="448" t="s">
        <v>288</v>
      </c>
      <c r="C31" s="449"/>
      <c r="D31" s="448"/>
      <c r="E31" s="450"/>
    </row>
    <row r="32" spans="2:10" ht="11.25" x14ac:dyDescent="0.2">
      <c r="B32" s="451" t="s">
        <v>614</v>
      </c>
      <c r="C32" s="451"/>
      <c r="D32" s="451"/>
      <c r="E32" s="447"/>
    </row>
    <row r="33" spans="2:5" ht="11.25" x14ac:dyDescent="0.2">
      <c r="B33" s="448" t="s">
        <v>410</v>
      </c>
      <c r="C33" s="449"/>
      <c r="D33" s="448"/>
      <c r="E33" s="450"/>
    </row>
    <row r="34" spans="2:5" ht="11.25" x14ac:dyDescent="0.2">
      <c r="B34" s="448" t="s">
        <v>592</v>
      </c>
      <c r="C34" s="449"/>
      <c r="D34" s="448"/>
      <c r="E34" s="450"/>
    </row>
    <row r="35" spans="2:5" ht="11.25" x14ac:dyDescent="0.2">
      <c r="B35" s="448" t="s">
        <v>615</v>
      </c>
      <c r="C35" s="449"/>
      <c r="D35" s="448"/>
      <c r="E35" s="450"/>
    </row>
    <row r="36" spans="2:5" ht="11.25" x14ac:dyDescent="0.2">
      <c r="B36" s="448" t="s">
        <v>366</v>
      </c>
      <c r="C36" s="449"/>
      <c r="D36" s="448"/>
      <c r="E36" s="450"/>
    </row>
    <row r="37" spans="2:5" ht="11.25" x14ac:dyDescent="0.2">
      <c r="B37" s="452" t="s">
        <v>616</v>
      </c>
      <c r="C37" s="452"/>
      <c r="D37" s="453">
        <v>1</v>
      </c>
      <c r="E37" s="454"/>
    </row>
  </sheetData>
  <mergeCells count="13">
    <mergeCell ref="B4:G4"/>
    <mergeCell ref="B2:G2"/>
    <mergeCell ref="D8:J8"/>
    <mergeCell ref="D9:J9"/>
    <mergeCell ref="D10:J10"/>
    <mergeCell ref="B24:E24"/>
    <mergeCell ref="D11:J11"/>
    <mergeCell ref="D18:J18"/>
    <mergeCell ref="D19:J19"/>
    <mergeCell ref="D20:J20"/>
    <mergeCell ref="D21:J21"/>
    <mergeCell ref="D12:J12"/>
    <mergeCell ref="D13:J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166"/>
  <sheetViews>
    <sheetView zoomScale="96" zoomScaleNormal="96" workbookViewId="0">
      <pane ySplit="3" topLeftCell="A28" activePane="bottomLeft" state="frozen"/>
      <selection pane="bottomLeft" activeCell="K33" sqref="K33"/>
    </sheetView>
  </sheetViews>
  <sheetFormatPr defaultColWidth="9.109375" defaultRowHeight="10.199999999999999" x14ac:dyDescent="0.2"/>
  <cols>
    <col min="1" max="1" width="5.109375" style="22" bestFit="1" customWidth="1"/>
    <col min="2" max="2" width="11.33203125" style="22" bestFit="1" customWidth="1"/>
    <col min="3" max="3" width="13.88671875" style="25" bestFit="1" customWidth="1"/>
    <col min="4" max="4" width="30.6640625" style="22" bestFit="1" customWidth="1"/>
    <col min="5" max="5" width="63.5546875" style="22" bestFit="1" customWidth="1"/>
    <col min="6" max="6" width="11.5546875" style="22" customWidth="1"/>
    <col min="7" max="7" width="24.6640625" style="22" customWidth="1"/>
    <col min="8" max="8" width="15.33203125" style="24" bestFit="1" customWidth="1"/>
    <col min="9" max="9" width="11.6640625" style="24" customWidth="1"/>
    <col min="10" max="10" width="17.33203125" style="22" bestFit="1" customWidth="1"/>
    <col min="11" max="11" width="17.33203125" style="22" customWidth="1"/>
    <col min="12" max="12" width="11.88671875" style="23" customWidth="1"/>
    <col min="13" max="13" width="5.6640625" style="23" bestFit="1" customWidth="1"/>
    <col min="14" max="14" width="6.5546875" style="23" bestFit="1" customWidth="1"/>
    <col min="15" max="15" width="6.33203125" style="23" bestFit="1" customWidth="1"/>
    <col min="16" max="16" width="5.6640625" style="23" bestFit="1" customWidth="1"/>
    <col min="17" max="17" width="6.6640625" style="23" bestFit="1" customWidth="1"/>
    <col min="18" max="18" width="5.44140625" style="23" bestFit="1" customWidth="1"/>
    <col min="19" max="19" width="8.6640625" style="23" bestFit="1" customWidth="1"/>
    <col min="20" max="20" width="4" style="23" bestFit="1" customWidth="1"/>
    <col min="21" max="22" width="8.6640625" style="23" bestFit="1" customWidth="1"/>
    <col min="23" max="23" width="4.44140625" style="23" bestFit="1" customWidth="1"/>
    <col min="24" max="24" width="6.6640625" style="23" bestFit="1" customWidth="1"/>
    <col min="25" max="25" width="4.88671875" style="23" bestFit="1" customWidth="1"/>
    <col min="26" max="26" width="2.88671875" style="23" bestFit="1" customWidth="1"/>
    <col min="27" max="27" width="6.6640625" style="23" bestFit="1" customWidth="1"/>
    <col min="28" max="28" width="6.88671875" style="23" customWidth="1"/>
    <col min="29" max="29" width="7.88671875" style="23" customWidth="1"/>
    <col min="30" max="16384" width="9.109375" style="22"/>
  </cols>
  <sheetData>
    <row r="1" spans="1:29" x14ac:dyDescent="0.2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</row>
    <row r="2" spans="1:29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</row>
    <row r="3" spans="1:29" s="279" customFormat="1" ht="138" thickBot="1" x14ac:dyDescent="0.35">
      <c r="A3" s="290" t="s">
        <v>26</v>
      </c>
      <c r="B3" s="290" t="s">
        <v>296</v>
      </c>
      <c r="C3" s="290" t="s">
        <v>133</v>
      </c>
      <c r="D3" s="290" t="s">
        <v>134</v>
      </c>
      <c r="E3" s="290" t="s">
        <v>3</v>
      </c>
      <c r="F3" s="290" t="s">
        <v>300</v>
      </c>
      <c r="G3" s="290" t="s">
        <v>502</v>
      </c>
      <c r="H3" s="289" t="s">
        <v>501</v>
      </c>
      <c r="I3" s="289" t="s">
        <v>500</v>
      </c>
      <c r="J3" s="289" t="s">
        <v>499</v>
      </c>
      <c r="K3" s="288" t="s">
        <v>498</v>
      </c>
      <c r="L3" s="287" t="s">
        <v>497</v>
      </c>
      <c r="M3" s="286" t="s">
        <v>496</v>
      </c>
      <c r="N3" s="285" t="s">
        <v>495</v>
      </c>
      <c r="O3" s="284" t="s">
        <v>494</v>
      </c>
      <c r="P3" s="284" t="s">
        <v>493</v>
      </c>
      <c r="Q3" s="284" t="s">
        <v>492</v>
      </c>
      <c r="R3" s="284" t="s">
        <v>491</v>
      </c>
      <c r="S3" s="284" t="s">
        <v>490</v>
      </c>
      <c r="T3" s="284" t="s">
        <v>369</v>
      </c>
      <c r="U3" s="284" t="s">
        <v>489</v>
      </c>
      <c r="V3" s="284" t="s">
        <v>488</v>
      </c>
      <c r="W3" s="282" t="s">
        <v>487</v>
      </c>
      <c r="X3" s="282" t="s">
        <v>486</v>
      </c>
      <c r="Y3" s="283" t="s">
        <v>485</v>
      </c>
      <c r="Z3" s="283" t="s">
        <v>301</v>
      </c>
      <c r="AA3" s="282" t="s">
        <v>503</v>
      </c>
      <c r="AB3" s="281" t="s">
        <v>484</v>
      </c>
      <c r="AC3" s="280" t="s">
        <v>483</v>
      </c>
    </row>
    <row r="4" spans="1:29" ht="30.6" customHeight="1" thickBot="1" x14ac:dyDescent="0.25">
      <c r="A4" s="150">
        <v>1</v>
      </c>
      <c r="B4" s="149" t="s">
        <v>287</v>
      </c>
      <c r="C4" s="148" t="s">
        <v>135</v>
      </c>
      <c r="D4" s="148" t="s">
        <v>31</v>
      </c>
      <c r="E4" s="148" t="s">
        <v>136</v>
      </c>
      <c r="F4" s="148" t="s">
        <v>289</v>
      </c>
      <c r="G4" s="148" t="s">
        <v>482</v>
      </c>
      <c r="H4" s="147"/>
      <c r="I4" s="147" t="s">
        <v>128</v>
      </c>
      <c r="J4" s="146" t="s">
        <v>290</v>
      </c>
      <c r="K4" s="141">
        <v>1200</v>
      </c>
      <c r="L4" s="141">
        <v>1200</v>
      </c>
      <c r="M4" s="145">
        <v>0</v>
      </c>
      <c r="N4" s="145">
        <v>0</v>
      </c>
      <c r="O4" s="145">
        <v>819</v>
      </c>
      <c r="P4" s="145">
        <v>0</v>
      </c>
      <c r="Q4" s="145">
        <v>381</v>
      </c>
      <c r="R4" s="239">
        <v>0</v>
      </c>
      <c r="S4" s="239">
        <v>0</v>
      </c>
      <c r="T4" s="239">
        <v>0</v>
      </c>
      <c r="U4" s="239">
        <v>0</v>
      </c>
      <c r="V4" s="239">
        <v>0</v>
      </c>
      <c r="W4" s="237" t="s">
        <v>315</v>
      </c>
      <c r="X4" s="237"/>
      <c r="Y4" s="145">
        <v>1</v>
      </c>
      <c r="Z4" s="145"/>
      <c r="AA4" s="278">
        <v>29</v>
      </c>
      <c r="AB4" s="254"/>
      <c r="AC4" s="138"/>
    </row>
    <row r="5" spans="1:29" ht="30.6" customHeight="1" thickBot="1" x14ac:dyDescent="0.25">
      <c r="A5" s="77">
        <v>2</v>
      </c>
      <c r="B5" s="267" t="s">
        <v>287</v>
      </c>
      <c r="C5" s="75" t="s">
        <v>138</v>
      </c>
      <c r="D5" s="75" t="s">
        <v>28</v>
      </c>
      <c r="E5" s="75" t="s">
        <v>139</v>
      </c>
      <c r="F5" s="74" t="s">
        <v>289</v>
      </c>
      <c r="G5" s="75" t="s">
        <v>482</v>
      </c>
      <c r="H5" s="72"/>
      <c r="I5" s="147" t="s">
        <v>128</v>
      </c>
      <c r="J5" s="146" t="s">
        <v>290</v>
      </c>
      <c r="K5" s="66">
        <v>3100</v>
      </c>
      <c r="L5" s="66">
        <v>3100</v>
      </c>
      <c r="M5" s="80">
        <v>0</v>
      </c>
      <c r="N5" s="80">
        <v>0</v>
      </c>
      <c r="O5" s="80">
        <v>1033</v>
      </c>
      <c r="P5" s="80">
        <v>1033</v>
      </c>
      <c r="Q5" s="80">
        <f>L5-O5-P5</f>
        <v>1034</v>
      </c>
      <c r="R5" s="231">
        <v>0</v>
      </c>
      <c r="S5" s="231">
        <v>0</v>
      </c>
      <c r="T5" s="231">
        <v>0</v>
      </c>
      <c r="U5" s="231">
        <v>0</v>
      </c>
      <c r="V5" s="231">
        <v>0</v>
      </c>
      <c r="W5" s="70" t="s">
        <v>315</v>
      </c>
      <c r="X5" s="70"/>
      <c r="Y5" s="80">
        <v>2</v>
      </c>
      <c r="Z5" s="131"/>
      <c r="AA5" s="264">
        <v>28</v>
      </c>
      <c r="AB5" s="64"/>
      <c r="AC5" s="63"/>
    </row>
    <row r="6" spans="1:29" ht="30.6" customHeight="1" thickBot="1" x14ac:dyDescent="0.25">
      <c r="A6" s="77">
        <v>3</v>
      </c>
      <c r="B6" s="267" t="s">
        <v>287</v>
      </c>
      <c r="C6" s="75" t="s">
        <v>140</v>
      </c>
      <c r="D6" s="75" t="s">
        <v>29</v>
      </c>
      <c r="E6" s="75" t="s">
        <v>141</v>
      </c>
      <c r="F6" s="74" t="s">
        <v>289</v>
      </c>
      <c r="G6" s="75" t="s">
        <v>321</v>
      </c>
      <c r="H6" s="72"/>
      <c r="I6" s="147" t="s">
        <v>128</v>
      </c>
      <c r="J6" s="146" t="s">
        <v>290</v>
      </c>
      <c r="K6" s="222">
        <v>6825</v>
      </c>
      <c r="L6" s="222">
        <v>6825</v>
      </c>
      <c r="M6" s="218">
        <v>0</v>
      </c>
      <c r="N6" s="218">
        <v>0</v>
      </c>
      <c r="O6" s="218">
        <v>1088</v>
      </c>
      <c r="P6" s="221">
        <v>0</v>
      </c>
      <c r="Q6" s="218">
        <v>5737</v>
      </c>
      <c r="R6" s="221">
        <v>0</v>
      </c>
      <c r="S6" s="221">
        <v>0</v>
      </c>
      <c r="T6" s="221">
        <v>0</v>
      </c>
      <c r="U6" s="221">
        <v>0</v>
      </c>
      <c r="V6" s="221">
        <v>0</v>
      </c>
      <c r="W6" s="277" t="s">
        <v>315</v>
      </c>
      <c r="X6" s="277"/>
      <c r="Y6" s="218">
        <v>6</v>
      </c>
      <c r="Z6" s="276"/>
      <c r="AA6" s="275">
        <v>162</v>
      </c>
      <c r="AB6" s="244"/>
      <c r="AC6" s="216"/>
    </row>
    <row r="7" spans="1:29" ht="30.6" customHeight="1" thickBot="1" x14ac:dyDescent="0.25">
      <c r="A7" s="77">
        <v>4</v>
      </c>
      <c r="B7" s="267" t="s">
        <v>287</v>
      </c>
      <c r="C7" s="75" t="s">
        <v>142</v>
      </c>
      <c r="D7" s="75" t="s">
        <v>36</v>
      </c>
      <c r="E7" s="75" t="s">
        <v>143</v>
      </c>
      <c r="F7" s="74" t="s">
        <v>289</v>
      </c>
      <c r="G7" s="75" t="s">
        <v>481</v>
      </c>
      <c r="H7" s="266"/>
      <c r="I7" s="147" t="s">
        <v>128</v>
      </c>
      <c r="J7" s="146" t="s">
        <v>290</v>
      </c>
      <c r="K7" s="274">
        <v>1384.25</v>
      </c>
      <c r="L7" s="274">
        <v>1384.25</v>
      </c>
      <c r="M7" s="271">
        <v>0</v>
      </c>
      <c r="N7" s="271">
        <v>0</v>
      </c>
      <c r="O7" s="271">
        <v>382</v>
      </c>
      <c r="P7" s="273">
        <v>0</v>
      </c>
      <c r="Q7" s="271">
        <v>1002</v>
      </c>
      <c r="R7" s="273">
        <v>0</v>
      </c>
      <c r="S7" s="273">
        <v>0</v>
      </c>
      <c r="T7" s="273">
        <v>0</v>
      </c>
      <c r="U7" s="273">
        <v>0</v>
      </c>
      <c r="V7" s="273">
        <v>0</v>
      </c>
      <c r="W7" s="272">
        <v>20</v>
      </c>
      <c r="X7" s="272"/>
      <c r="Y7" s="271">
        <v>1</v>
      </c>
      <c r="Z7" s="271"/>
      <c r="AA7" s="270">
        <v>35</v>
      </c>
      <c r="AB7" s="269"/>
      <c r="AC7" s="268"/>
    </row>
    <row r="8" spans="1:29" ht="30.6" customHeight="1" thickBot="1" x14ac:dyDescent="0.25">
      <c r="A8" s="77">
        <v>5</v>
      </c>
      <c r="B8" s="267" t="s">
        <v>287</v>
      </c>
      <c r="C8" s="75" t="s">
        <v>299</v>
      </c>
      <c r="D8" s="75" t="s">
        <v>480</v>
      </c>
      <c r="E8" s="62" t="s">
        <v>476</v>
      </c>
      <c r="F8" s="74" t="s">
        <v>289</v>
      </c>
      <c r="G8" s="75" t="s">
        <v>371</v>
      </c>
      <c r="H8" s="266"/>
      <c r="I8" s="147" t="s">
        <v>128</v>
      </c>
      <c r="J8" s="265" t="s">
        <v>291</v>
      </c>
      <c r="K8" s="136">
        <v>190</v>
      </c>
      <c r="L8" s="136">
        <v>190</v>
      </c>
      <c r="M8" s="136">
        <v>3100</v>
      </c>
      <c r="N8" s="136">
        <v>0</v>
      </c>
      <c r="O8" s="231">
        <v>0</v>
      </c>
      <c r="P8" s="231">
        <v>0</v>
      </c>
      <c r="Q8" s="231">
        <v>0</v>
      </c>
      <c r="R8" s="231">
        <v>0</v>
      </c>
      <c r="S8" s="136">
        <v>3290</v>
      </c>
      <c r="T8" s="231">
        <v>0</v>
      </c>
      <c r="U8" s="231">
        <v>0</v>
      </c>
      <c r="V8" s="231">
        <v>0</v>
      </c>
      <c r="W8" s="75" t="s">
        <v>314</v>
      </c>
      <c r="X8" s="75"/>
      <c r="Y8" s="136">
        <v>1</v>
      </c>
      <c r="Z8" s="136"/>
      <c r="AA8" s="264">
        <v>4</v>
      </c>
      <c r="AB8" s="79"/>
      <c r="AC8" s="63"/>
    </row>
    <row r="9" spans="1:29" ht="30.6" customHeight="1" thickBot="1" x14ac:dyDescent="0.25">
      <c r="A9" s="77">
        <v>6</v>
      </c>
      <c r="B9" s="267" t="s">
        <v>287</v>
      </c>
      <c r="C9" s="75" t="s">
        <v>299</v>
      </c>
      <c r="D9" s="75" t="s">
        <v>479</v>
      </c>
      <c r="E9" s="62" t="s">
        <v>476</v>
      </c>
      <c r="F9" s="74" t="s">
        <v>289</v>
      </c>
      <c r="G9" s="75" t="s">
        <v>371</v>
      </c>
      <c r="H9" s="266"/>
      <c r="I9" s="147" t="s">
        <v>128</v>
      </c>
      <c r="J9" s="265" t="s">
        <v>478</v>
      </c>
      <c r="K9" s="136">
        <v>9</v>
      </c>
      <c r="L9" s="136">
        <v>9</v>
      </c>
      <c r="M9" s="136">
        <v>0</v>
      </c>
      <c r="N9" s="136">
        <v>15620</v>
      </c>
      <c r="O9" s="231">
        <v>0</v>
      </c>
      <c r="P9" s="231">
        <v>0</v>
      </c>
      <c r="Q9" s="231">
        <v>0</v>
      </c>
      <c r="R9" s="231">
        <v>0</v>
      </c>
      <c r="S9" s="136">
        <v>15620</v>
      </c>
      <c r="T9" s="231">
        <v>0</v>
      </c>
      <c r="U9" s="231">
        <v>0</v>
      </c>
      <c r="V9" s="231">
        <v>0</v>
      </c>
      <c r="W9" s="75" t="s">
        <v>314</v>
      </c>
      <c r="X9" s="75"/>
      <c r="Y9" s="136">
        <v>1</v>
      </c>
      <c r="Z9" s="136"/>
      <c r="AA9" s="264">
        <v>0</v>
      </c>
      <c r="AB9" s="79"/>
      <c r="AC9" s="63"/>
    </row>
    <row r="10" spans="1:29" ht="30.6" customHeight="1" thickBot="1" x14ac:dyDescent="0.25">
      <c r="A10" s="61">
        <v>7</v>
      </c>
      <c r="B10" s="263" t="s">
        <v>287</v>
      </c>
      <c r="C10" s="58" t="s">
        <v>299</v>
      </c>
      <c r="D10" s="58" t="s">
        <v>477</v>
      </c>
      <c r="E10" s="56" t="s">
        <v>476</v>
      </c>
      <c r="F10" s="59" t="s">
        <v>289</v>
      </c>
      <c r="G10" s="58" t="s">
        <v>371</v>
      </c>
      <c r="H10" s="262"/>
      <c r="I10" s="147" t="s">
        <v>128</v>
      </c>
      <c r="J10" s="261" t="s">
        <v>292</v>
      </c>
      <c r="K10" s="259">
        <v>30</v>
      </c>
      <c r="L10" s="259">
        <v>30</v>
      </c>
      <c r="M10" s="259">
        <v>0</v>
      </c>
      <c r="N10" s="259">
        <v>1970</v>
      </c>
      <c r="O10" s="260">
        <v>0</v>
      </c>
      <c r="P10" s="260">
        <v>0</v>
      </c>
      <c r="Q10" s="260">
        <v>0</v>
      </c>
      <c r="R10" s="260">
        <v>0</v>
      </c>
      <c r="S10" s="259">
        <v>0</v>
      </c>
      <c r="T10" s="260">
        <v>0</v>
      </c>
      <c r="U10" s="260">
        <v>0</v>
      </c>
      <c r="V10" s="49">
        <v>1970</v>
      </c>
      <c r="W10" s="58" t="s">
        <v>314</v>
      </c>
      <c r="X10" s="58"/>
      <c r="Y10" s="259">
        <v>1</v>
      </c>
      <c r="Z10" s="259"/>
      <c r="AA10" s="258">
        <v>0</v>
      </c>
      <c r="AB10" s="257"/>
      <c r="AC10" s="256"/>
    </row>
    <row r="11" spans="1:29" ht="30.6" customHeight="1" thickBot="1" x14ac:dyDescent="0.25">
      <c r="A11" s="150">
        <v>1</v>
      </c>
      <c r="B11" s="149" t="s">
        <v>288</v>
      </c>
      <c r="C11" s="148" t="s">
        <v>145</v>
      </c>
      <c r="D11" s="148" t="s">
        <v>37</v>
      </c>
      <c r="E11" s="148" t="s">
        <v>146</v>
      </c>
      <c r="F11" s="148" t="s">
        <v>289</v>
      </c>
      <c r="G11" s="148" t="s">
        <v>321</v>
      </c>
      <c r="H11" s="147"/>
      <c r="I11" s="147" t="s">
        <v>128</v>
      </c>
      <c r="J11" s="146" t="s">
        <v>290</v>
      </c>
      <c r="K11" s="141">
        <v>3375</v>
      </c>
      <c r="L11" s="141">
        <v>3375</v>
      </c>
      <c r="M11" s="145">
        <v>0</v>
      </c>
      <c r="N11" s="145">
        <v>0</v>
      </c>
      <c r="O11" s="145">
        <v>878</v>
      </c>
      <c r="P11" s="145">
        <v>338</v>
      </c>
      <c r="Q11" s="145">
        <v>2159</v>
      </c>
      <c r="R11" s="239">
        <v>0</v>
      </c>
      <c r="S11" s="239">
        <v>0</v>
      </c>
      <c r="T11" s="239">
        <v>0</v>
      </c>
      <c r="U11" s="239" t="s">
        <v>314</v>
      </c>
      <c r="V11" s="238" t="s">
        <v>314</v>
      </c>
      <c r="W11" s="237" t="s">
        <v>315</v>
      </c>
      <c r="X11" s="237"/>
      <c r="Y11" s="145">
        <v>3</v>
      </c>
      <c r="Z11" s="236"/>
      <c r="AA11" s="255">
        <v>49</v>
      </c>
      <c r="AB11" s="254"/>
      <c r="AC11" s="138"/>
    </row>
    <row r="12" spans="1:29" ht="30.6" customHeight="1" thickBot="1" x14ac:dyDescent="0.25">
      <c r="A12" s="77">
        <v>2</v>
      </c>
      <c r="B12" s="76" t="s">
        <v>288</v>
      </c>
      <c r="C12" s="75" t="s">
        <v>147</v>
      </c>
      <c r="D12" s="75" t="s">
        <v>38</v>
      </c>
      <c r="E12" s="75" t="s">
        <v>148</v>
      </c>
      <c r="F12" s="74" t="s">
        <v>289</v>
      </c>
      <c r="G12" s="75" t="s">
        <v>475</v>
      </c>
      <c r="H12" s="72"/>
      <c r="I12" s="147" t="s">
        <v>128</v>
      </c>
      <c r="J12" s="146" t="s">
        <v>290</v>
      </c>
      <c r="K12" s="66">
        <v>3175</v>
      </c>
      <c r="L12" s="66">
        <v>3175</v>
      </c>
      <c r="M12" s="80">
        <v>0</v>
      </c>
      <c r="N12" s="80">
        <v>0</v>
      </c>
      <c r="O12" s="66">
        <v>1556</v>
      </c>
      <c r="P12" s="66">
        <v>68</v>
      </c>
      <c r="Q12" s="66">
        <v>1551</v>
      </c>
      <c r="R12" s="231">
        <v>0</v>
      </c>
      <c r="S12" s="231">
        <v>0</v>
      </c>
      <c r="T12" s="231">
        <v>0</v>
      </c>
      <c r="U12" s="231" t="s">
        <v>314</v>
      </c>
      <c r="V12" s="232" t="s">
        <v>314</v>
      </c>
      <c r="W12" s="71">
        <v>13</v>
      </c>
      <c r="X12" s="71"/>
      <c r="Y12" s="66">
        <v>2</v>
      </c>
      <c r="Z12" s="131"/>
      <c r="AA12" s="251">
        <v>66</v>
      </c>
      <c r="AB12" s="64"/>
      <c r="AC12" s="63"/>
    </row>
    <row r="13" spans="1:29" ht="30.6" customHeight="1" thickBot="1" x14ac:dyDescent="0.25">
      <c r="A13" s="77">
        <v>3</v>
      </c>
      <c r="B13" s="76" t="s">
        <v>288</v>
      </c>
      <c r="C13" s="75" t="s">
        <v>474</v>
      </c>
      <c r="D13" s="75" t="s">
        <v>474</v>
      </c>
      <c r="E13" s="75" t="s">
        <v>473</v>
      </c>
      <c r="F13" s="74" t="s">
        <v>289</v>
      </c>
      <c r="G13" s="75" t="s">
        <v>371</v>
      </c>
      <c r="H13" s="72"/>
      <c r="I13" s="72" t="s">
        <v>370</v>
      </c>
      <c r="J13" s="62" t="s">
        <v>369</v>
      </c>
      <c r="K13" s="66">
        <v>300</v>
      </c>
      <c r="L13" s="66">
        <v>300</v>
      </c>
      <c r="M13" s="80" t="s">
        <v>315</v>
      </c>
      <c r="N13" s="80" t="s">
        <v>315</v>
      </c>
      <c r="O13" s="231" t="s">
        <v>314</v>
      </c>
      <c r="P13" s="231" t="s">
        <v>314</v>
      </c>
      <c r="Q13" s="231" t="s">
        <v>314</v>
      </c>
      <c r="R13" s="231" t="s">
        <v>314</v>
      </c>
      <c r="S13" s="231" t="s">
        <v>314</v>
      </c>
      <c r="T13" s="80">
        <v>300</v>
      </c>
      <c r="U13" s="231" t="s">
        <v>314</v>
      </c>
      <c r="V13" s="232" t="s">
        <v>314</v>
      </c>
      <c r="W13" s="70" t="s">
        <v>315</v>
      </c>
      <c r="X13" s="70"/>
      <c r="Y13" s="80"/>
      <c r="Z13" s="80"/>
      <c r="AA13" s="251">
        <v>17</v>
      </c>
      <c r="AB13" s="79"/>
      <c r="AC13" s="78"/>
    </row>
    <row r="14" spans="1:29" ht="30.6" customHeight="1" thickBot="1" x14ac:dyDescent="0.25">
      <c r="A14" s="77">
        <v>4</v>
      </c>
      <c r="B14" s="76" t="s">
        <v>288</v>
      </c>
      <c r="C14" s="75" t="s">
        <v>472</v>
      </c>
      <c r="D14" s="75" t="s">
        <v>471</v>
      </c>
      <c r="E14" s="75" t="s">
        <v>455</v>
      </c>
      <c r="F14" s="74" t="s">
        <v>289</v>
      </c>
      <c r="G14" s="75" t="s">
        <v>371</v>
      </c>
      <c r="H14" s="72"/>
      <c r="I14" s="72" t="s">
        <v>370</v>
      </c>
      <c r="J14" s="62" t="s">
        <v>369</v>
      </c>
      <c r="K14" s="66">
        <v>830</v>
      </c>
      <c r="L14" s="66">
        <v>830</v>
      </c>
      <c r="M14" s="80" t="s">
        <v>315</v>
      </c>
      <c r="N14" s="80" t="s">
        <v>315</v>
      </c>
      <c r="O14" s="231" t="s">
        <v>314</v>
      </c>
      <c r="P14" s="231" t="s">
        <v>314</v>
      </c>
      <c r="Q14" s="231" t="s">
        <v>314</v>
      </c>
      <c r="R14" s="231" t="s">
        <v>314</v>
      </c>
      <c r="S14" s="231" t="s">
        <v>314</v>
      </c>
      <c r="T14" s="80">
        <v>830</v>
      </c>
      <c r="U14" s="231" t="s">
        <v>314</v>
      </c>
      <c r="V14" s="232" t="s">
        <v>314</v>
      </c>
      <c r="W14" s="70" t="s">
        <v>315</v>
      </c>
      <c r="X14" s="70"/>
      <c r="Y14" s="80"/>
      <c r="Z14" s="80"/>
      <c r="AA14" s="251">
        <v>122</v>
      </c>
      <c r="AB14" s="79"/>
      <c r="AC14" s="78"/>
    </row>
    <row r="15" spans="1:29" ht="30.6" customHeight="1" thickBot="1" x14ac:dyDescent="0.25">
      <c r="A15" s="77">
        <v>5</v>
      </c>
      <c r="B15" s="76" t="s">
        <v>288</v>
      </c>
      <c r="C15" s="75" t="s">
        <v>470</v>
      </c>
      <c r="D15" s="75" t="s">
        <v>469</v>
      </c>
      <c r="E15" s="75" t="s">
        <v>468</v>
      </c>
      <c r="F15" s="74" t="s">
        <v>289</v>
      </c>
      <c r="G15" s="75" t="s">
        <v>371</v>
      </c>
      <c r="H15" s="72"/>
      <c r="I15" s="72" t="s">
        <v>370</v>
      </c>
      <c r="J15" s="62" t="s">
        <v>369</v>
      </c>
      <c r="K15" s="66">
        <v>300</v>
      </c>
      <c r="L15" s="66">
        <v>300</v>
      </c>
      <c r="M15" s="80" t="s">
        <v>315</v>
      </c>
      <c r="N15" s="80" t="s">
        <v>315</v>
      </c>
      <c r="O15" s="231" t="s">
        <v>314</v>
      </c>
      <c r="P15" s="231" t="s">
        <v>314</v>
      </c>
      <c r="Q15" s="231" t="s">
        <v>314</v>
      </c>
      <c r="R15" s="231" t="s">
        <v>314</v>
      </c>
      <c r="S15" s="231" t="s">
        <v>314</v>
      </c>
      <c r="T15" s="80">
        <v>300</v>
      </c>
      <c r="U15" s="231" t="s">
        <v>314</v>
      </c>
      <c r="V15" s="232" t="s">
        <v>314</v>
      </c>
      <c r="W15" s="70" t="s">
        <v>315</v>
      </c>
      <c r="X15" s="70"/>
      <c r="Y15" s="80"/>
      <c r="Z15" s="80"/>
      <c r="AA15" s="251">
        <v>28</v>
      </c>
      <c r="AB15" s="79"/>
      <c r="AC15" s="78"/>
    </row>
    <row r="16" spans="1:29" ht="30.6" customHeight="1" thickBot="1" x14ac:dyDescent="0.25">
      <c r="A16" s="77">
        <v>6</v>
      </c>
      <c r="B16" s="76" t="s">
        <v>288</v>
      </c>
      <c r="C16" s="75" t="s">
        <v>467</v>
      </c>
      <c r="D16" s="75" t="s">
        <v>467</v>
      </c>
      <c r="E16" s="75" t="s">
        <v>466</v>
      </c>
      <c r="F16" s="74" t="s">
        <v>289</v>
      </c>
      <c r="G16" s="75" t="s">
        <v>371</v>
      </c>
      <c r="H16" s="72"/>
      <c r="I16" s="72" t="s">
        <v>370</v>
      </c>
      <c r="J16" s="62" t="s">
        <v>369</v>
      </c>
      <c r="K16" s="66">
        <v>195</v>
      </c>
      <c r="L16" s="66">
        <v>195</v>
      </c>
      <c r="M16" s="80" t="s">
        <v>315</v>
      </c>
      <c r="N16" s="80" t="s">
        <v>315</v>
      </c>
      <c r="O16" s="231" t="s">
        <v>314</v>
      </c>
      <c r="P16" s="231" t="s">
        <v>314</v>
      </c>
      <c r="Q16" s="231" t="s">
        <v>314</v>
      </c>
      <c r="R16" s="231" t="s">
        <v>314</v>
      </c>
      <c r="S16" s="231" t="s">
        <v>314</v>
      </c>
      <c r="T16" s="80">
        <v>195</v>
      </c>
      <c r="U16" s="231" t="s">
        <v>314</v>
      </c>
      <c r="V16" s="232" t="s">
        <v>314</v>
      </c>
      <c r="W16" s="70" t="s">
        <v>315</v>
      </c>
      <c r="X16" s="70"/>
      <c r="Y16" s="80"/>
      <c r="Z16" s="80"/>
      <c r="AA16" s="251">
        <v>20</v>
      </c>
      <c r="AB16" s="79"/>
      <c r="AC16" s="78"/>
    </row>
    <row r="17" spans="1:29" ht="30.6" customHeight="1" thickBot="1" x14ac:dyDescent="0.25">
      <c r="A17" s="77">
        <v>7</v>
      </c>
      <c r="B17" s="76" t="s">
        <v>288</v>
      </c>
      <c r="C17" s="75" t="s">
        <v>465</v>
      </c>
      <c r="D17" s="75" t="s">
        <v>465</v>
      </c>
      <c r="E17" s="75" t="s">
        <v>464</v>
      </c>
      <c r="F17" s="74" t="s">
        <v>289</v>
      </c>
      <c r="G17" s="75" t="s">
        <v>371</v>
      </c>
      <c r="H17" s="72"/>
      <c r="I17" s="72" t="s">
        <v>370</v>
      </c>
      <c r="J17" s="62" t="s">
        <v>369</v>
      </c>
      <c r="K17" s="66">
        <v>195</v>
      </c>
      <c r="L17" s="66">
        <v>195</v>
      </c>
      <c r="M17" s="80" t="s">
        <v>315</v>
      </c>
      <c r="N17" s="80" t="s">
        <v>315</v>
      </c>
      <c r="O17" s="231" t="s">
        <v>314</v>
      </c>
      <c r="P17" s="231" t="s">
        <v>314</v>
      </c>
      <c r="Q17" s="231" t="s">
        <v>314</v>
      </c>
      <c r="R17" s="231" t="s">
        <v>314</v>
      </c>
      <c r="S17" s="231" t="s">
        <v>314</v>
      </c>
      <c r="T17" s="80">
        <v>195</v>
      </c>
      <c r="U17" s="231" t="s">
        <v>314</v>
      </c>
      <c r="V17" s="232" t="s">
        <v>314</v>
      </c>
      <c r="W17" s="70" t="s">
        <v>315</v>
      </c>
      <c r="X17" s="70"/>
      <c r="Y17" s="80"/>
      <c r="Z17" s="80"/>
      <c r="AA17" s="251">
        <v>12</v>
      </c>
      <c r="AB17" s="79"/>
      <c r="AC17" s="78"/>
    </row>
    <row r="18" spans="1:29" ht="30.6" customHeight="1" thickBot="1" x14ac:dyDescent="0.25">
      <c r="A18" s="77">
        <v>8</v>
      </c>
      <c r="B18" s="76" t="s">
        <v>288</v>
      </c>
      <c r="C18" s="75" t="s">
        <v>463</v>
      </c>
      <c r="D18" s="75" t="s">
        <v>463</v>
      </c>
      <c r="E18" s="75" t="s">
        <v>462</v>
      </c>
      <c r="F18" s="74" t="s">
        <v>289</v>
      </c>
      <c r="G18" s="75" t="s">
        <v>371</v>
      </c>
      <c r="H18" s="72"/>
      <c r="I18" s="72" t="s">
        <v>370</v>
      </c>
      <c r="J18" s="62" t="s">
        <v>369</v>
      </c>
      <c r="K18" s="66">
        <v>795</v>
      </c>
      <c r="L18" s="66">
        <v>795</v>
      </c>
      <c r="M18" s="80" t="s">
        <v>315</v>
      </c>
      <c r="N18" s="80" t="s">
        <v>315</v>
      </c>
      <c r="O18" s="231" t="s">
        <v>314</v>
      </c>
      <c r="P18" s="231" t="s">
        <v>314</v>
      </c>
      <c r="Q18" s="231" t="s">
        <v>314</v>
      </c>
      <c r="R18" s="231" t="s">
        <v>314</v>
      </c>
      <c r="S18" s="231" t="s">
        <v>314</v>
      </c>
      <c r="T18" s="80">
        <v>795</v>
      </c>
      <c r="U18" s="231" t="s">
        <v>314</v>
      </c>
      <c r="V18" s="232" t="s">
        <v>314</v>
      </c>
      <c r="W18" s="70" t="s">
        <v>315</v>
      </c>
      <c r="X18" s="70"/>
      <c r="Y18" s="80"/>
      <c r="Z18" s="80"/>
      <c r="AA18" s="251">
        <v>45</v>
      </c>
      <c r="AB18" s="79"/>
      <c r="AC18" s="78"/>
    </row>
    <row r="19" spans="1:29" ht="30.6" customHeight="1" thickBot="1" x14ac:dyDescent="0.25">
      <c r="A19" s="77">
        <v>9</v>
      </c>
      <c r="B19" s="76" t="s">
        <v>288</v>
      </c>
      <c r="C19" s="75" t="s">
        <v>149</v>
      </c>
      <c r="D19" s="75" t="s">
        <v>461</v>
      </c>
      <c r="E19" s="253" t="s">
        <v>460</v>
      </c>
      <c r="F19" s="74" t="s">
        <v>289</v>
      </c>
      <c r="G19" s="75" t="s">
        <v>459</v>
      </c>
      <c r="H19" s="72"/>
      <c r="I19" s="72" t="s">
        <v>128</v>
      </c>
      <c r="J19" s="62" t="s">
        <v>458</v>
      </c>
      <c r="K19" s="66">
        <v>136.28</v>
      </c>
      <c r="L19" s="66">
        <v>136.28</v>
      </c>
      <c r="M19" s="80" t="s">
        <v>315</v>
      </c>
      <c r="N19" s="80">
        <v>600</v>
      </c>
      <c r="O19" s="231" t="s">
        <v>314</v>
      </c>
      <c r="P19" s="231" t="s">
        <v>314</v>
      </c>
      <c r="Q19" s="231" t="s">
        <v>314</v>
      </c>
      <c r="R19" s="231" t="s">
        <v>314</v>
      </c>
      <c r="S19" s="231" t="s">
        <v>314</v>
      </c>
      <c r="T19" s="231" t="s">
        <v>314</v>
      </c>
      <c r="U19" s="231" t="s">
        <v>314</v>
      </c>
      <c r="V19" s="230">
        <v>736</v>
      </c>
      <c r="W19" s="70" t="s">
        <v>315</v>
      </c>
      <c r="X19" s="70"/>
      <c r="Y19" s="80"/>
      <c r="Z19" s="80"/>
      <c r="AA19" s="251">
        <v>6</v>
      </c>
      <c r="AB19" s="79"/>
      <c r="AC19" s="78"/>
    </row>
    <row r="20" spans="1:29" ht="30.6" customHeight="1" thickBot="1" x14ac:dyDescent="0.25">
      <c r="A20" s="77">
        <v>3</v>
      </c>
      <c r="B20" s="76" t="s">
        <v>288</v>
      </c>
      <c r="C20" s="75" t="s">
        <v>149</v>
      </c>
      <c r="D20" s="75" t="s">
        <v>39</v>
      </c>
      <c r="E20" s="75" t="s">
        <v>150</v>
      </c>
      <c r="F20" s="74" t="s">
        <v>289</v>
      </c>
      <c r="G20" s="252" t="s">
        <v>457</v>
      </c>
      <c r="H20" s="242"/>
      <c r="I20" s="242" t="s">
        <v>128</v>
      </c>
      <c r="J20" s="146" t="s">
        <v>290</v>
      </c>
      <c r="K20" s="66">
        <v>4305</v>
      </c>
      <c r="L20" s="66">
        <v>4305</v>
      </c>
      <c r="M20" s="80">
        <v>0</v>
      </c>
      <c r="N20" s="80">
        <v>0</v>
      </c>
      <c r="O20" s="80">
        <v>1378</v>
      </c>
      <c r="P20" s="80"/>
      <c r="Q20" s="80">
        <v>2927</v>
      </c>
      <c r="R20" s="231">
        <v>0</v>
      </c>
      <c r="S20" s="231">
        <v>0</v>
      </c>
      <c r="T20" s="231">
        <v>0</v>
      </c>
      <c r="U20" s="231" t="s">
        <v>314</v>
      </c>
      <c r="V20" s="232" t="s">
        <v>314</v>
      </c>
      <c r="W20" s="81">
        <v>38</v>
      </c>
      <c r="X20" s="81"/>
      <c r="Y20" s="80">
        <v>2</v>
      </c>
      <c r="Z20" s="131"/>
      <c r="AA20" s="251">
        <v>103</v>
      </c>
      <c r="AB20" s="64"/>
      <c r="AC20" s="63"/>
    </row>
    <row r="21" spans="1:29" ht="30.6" customHeight="1" thickBot="1" x14ac:dyDescent="0.25">
      <c r="A21" s="77">
        <v>4</v>
      </c>
      <c r="B21" s="76" t="s">
        <v>288</v>
      </c>
      <c r="C21" s="75" t="s">
        <v>454</v>
      </c>
      <c r="D21" s="75" t="s">
        <v>456</v>
      </c>
      <c r="E21" s="75" t="s">
        <v>455</v>
      </c>
      <c r="F21" s="74" t="s">
        <v>289</v>
      </c>
      <c r="G21" s="252" t="s">
        <v>371</v>
      </c>
      <c r="H21" s="242"/>
      <c r="I21" s="72" t="s">
        <v>370</v>
      </c>
      <c r="J21" s="62" t="s">
        <v>369</v>
      </c>
      <c r="K21" s="66">
        <v>178</v>
      </c>
      <c r="L21" s="66">
        <v>178</v>
      </c>
      <c r="M21" s="66">
        <v>1398</v>
      </c>
      <c r="N21" s="66">
        <v>0</v>
      </c>
      <c r="O21" s="231">
        <v>0</v>
      </c>
      <c r="P21" s="231" t="s">
        <v>314</v>
      </c>
      <c r="Q21" s="231">
        <v>0</v>
      </c>
      <c r="R21" s="231">
        <v>0</v>
      </c>
      <c r="S21" s="66">
        <f>M21</f>
        <v>1398</v>
      </c>
      <c r="T21" s="66">
        <v>0</v>
      </c>
      <c r="U21" s="231" t="s">
        <v>314</v>
      </c>
      <c r="V21" s="230">
        <f>L21</f>
        <v>178</v>
      </c>
      <c r="W21" s="71" t="s">
        <v>314</v>
      </c>
      <c r="X21" s="71"/>
      <c r="Y21" s="66">
        <v>1</v>
      </c>
      <c r="Z21" s="136"/>
      <c r="AA21" s="251">
        <v>8</v>
      </c>
      <c r="AB21" s="64"/>
      <c r="AC21" s="78"/>
    </row>
    <row r="22" spans="1:29" ht="30.6" customHeight="1" thickBot="1" x14ac:dyDescent="0.25">
      <c r="A22" s="228">
        <v>5</v>
      </c>
      <c r="B22" s="227" t="s">
        <v>288</v>
      </c>
      <c r="C22" s="226" t="s">
        <v>454</v>
      </c>
      <c r="D22" s="226" t="s">
        <v>453</v>
      </c>
      <c r="E22" s="226" t="s">
        <v>452</v>
      </c>
      <c r="F22" s="225" t="s">
        <v>289</v>
      </c>
      <c r="G22" s="250" t="s">
        <v>371</v>
      </c>
      <c r="H22" s="249"/>
      <c r="I22" s="72" t="s">
        <v>370</v>
      </c>
      <c r="J22" s="178" t="s">
        <v>369</v>
      </c>
      <c r="K22" s="222">
        <v>120</v>
      </c>
      <c r="L22" s="222">
        <v>120</v>
      </c>
      <c r="M22" s="222">
        <v>0</v>
      </c>
      <c r="N22" s="222">
        <v>1074</v>
      </c>
      <c r="O22" s="221">
        <v>0</v>
      </c>
      <c r="P22" s="221" t="s">
        <v>314</v>
      </c>
      <c r="Q22" s="221">
        <v>0</v>
      </c>
      <c r="R22" s="221" t="s">
        <v>314</v>
      </c>
      <c r="S22" s="221">
        <v>0</v>
      </c>
      <c r="T22" s="222">
        <v>0</v>
      </c>
      <c r="U22" s="222"/>
      <c r="V22" s="248">
        <f>L22+N22</f>
        <v>1194</v>
      </c>
      <c r="W22" s="247" t="s">
        <v>314</v>
      </c>
      <c r="X22" s="247"/>
      <c r="Y22" s="222">
        <v>1</v>
      </c>
      <c r="Z22" s="246"/>
      <c r="AA22" s="245">
        <v>12</v>
      </c>
      <c r="AB22" s="244"/>
      <c r="AC22" s="215"/>
    </row>
    <row r="23" spans="1:29" ht="30.6" customHeight="1" x14ac:dyDescent="0.2">
      <c r="A23" s="195">
        <v>1</v>
      </c>
      <c r="B23" s="192" t="s">
        <v>437</v>
      </c>
      <c r="C23" s="194" t="s">
        <v>151</v>
      </c>
      <c r="D23" s="194" t="s">
        <v>40</v>
      </c>
      <c r="E23" s="194" t="s">
        <v>152</v>
      </c>
      <c r="F23" s="194" t="s">
        <v>289</v>
      </c>
      <c r="G23" s="192" t="s">
        <v>451</v>
      </c>
      <c r="H23" s="243"/>
      <c r="I23" s="242" t="s">
        <v>128</v>
      </c>
      <c r="J23" s="192" t="s">
        <v>137</v>
      </c>
      <c r="K23" s="191">
        <v>2787</v>
      </c>
      <c r="L23" s="191">
        <v>2787</v>
      </c>
      <c r="M23" s="188">
        <v>0</v>
      </c>
      <c r="N23" s="188">
        <v>0</v>
      </c>
      <c r="O23" s="188">
        <v>879</v>
      </c>
      <c r="P23" s="190">
        <v>0</v>
      </c>
      <c r="Q23" s="188">
        <v>1908</v>
      </c>
      <c r="R23" s="190">
        <v>0</v>
      </c>
      <c r="S23" s="190" t="s">
        <v>314</v>
      </c>
      <c r="T23" s="190">
        <v>0</v>
      </c>
      <c r="U23" s="190" t="s">
        <v>314</v>
      </c>
      <c r="V23" s="190" t="s">
        <v>314</v>
      </c>
      <c r="W23" s="189" t="s">
        <v>315</v>
      </c>
      <c r="X23" s="189"/>
      <c r="Y23" s="188">
        <v>2</v>
      </c>
      <c r="Z23" s="188"/>
      <c r="AA23" s="186">
        <v>83</v>
      </c>
      <c r="AB23" s="184"/>
      <c r="AC23" s="185"/>
    </row>
    <row r="24" spans="1:29" ht="30.6" customHeight="1" x14ac:dyDescent="0.2">
      <c r="A24" s="175">
        <f>SUM(A23+1)</f>
        <v>2</v>
      </c>
      <c r="B24" s="172" t="s">
        <v>437</v>
      </c>
      <c r="C24" s="174" t="s">
        <v>151</v>
      </c>
      <c r="D24" s="174" t="s">
        <v>450</v>
      </c>
      <c r="E24" s="174" t="s">
        <v>450</v>
      </c>
      <c r="F24" s="174" t="s">
        <v>289</v>
      </c>
      <c r="G24" s="174" t="s">
        <v>371</v>
      </c>
      <c r="H24" s="173"/>
      <c r="I24" s="242" t="s">
        <v>128</v>
      </c>
      <c r="J24" s="172" t="s">
        <v>137</v>
      </c>
      <c r="K24" s="171">
        <v>85</v>
      </c>
      <c r="L24" s="171">
        <v>85</v>
      </c>
      <c r="M24" s="170" t="s">
        <v>315</v>
      </c>
      <c r="N24" s="170" t="s">
        <v>315</v>
      </c>
      <c r="O24" s="169" t="s">
        <v>314</v>
      </c>
      <c r="P24" s="169" t="s">
        <v>314</v>
      </c>
      <c r="Q24" s="169" t="s">
        <v>314</v>
      </c>
      <c r="R24" s="169" t="s">
        <v>314</v>
      </c>
      <c r="S24" s="169" t="s">
        <v>314</v>
      </c>
      <c r="T24" s="169" t="s">
        <v>314</v>
      </c>
      <c r="U24" s="169" t="s">
        <v>314</v>
      </c>
      <c r="V24" s="170">
        <v>85</v>
      </c>
      <c r="W24" s="168" t="s">
        <v>315</v>
      </c>
      <c r="X24" s="168"/>
      <c r="Y24" s="170"/>
      <c r="Z24" s="170"/>
      <c r="AA24" s="165">
        <v>0</v>
      </c>
      <c r="AB24" s="164"/>
      <c r="AC24" s="163"/>
    </row>
    <row r="25" spans="1:29" ht="30.6" customHeight="1" x14ac:dyDescent="0.2">
      <c r="A25" s="175">
        <v>2</v>
      </c>
      <c r="B25" s="172" t="s">
        <v>437</v>
      </c>
      <c r="C25" s="174" t="s">
        <v>153</v>
      </c>
      <c r="D25" s="174" t="s">
        <v>41</v>
      </c>
      <c r="E25" s="174" t="s">
        <v>154</v>
      </c>
      <c r="F25" s="174" t="s">
        <v>289</v>
      </c>
      <c r="G25" s="174" t="s">
        <v>449</v>
      </c>
      <c r="H25" s="173"/>
      <c r="I25" s="242" t="s">
        <v>128</v>
      </c>
      <c r="J25" s="172" t="s">
        <v>137</v>
      </c>
      <c r="K25" s="171">
        <v>1948</v>
      </c>
      <c r="L25" s="171">
        <v>1948</v>
      </c>
      <c r="M25" s="170">
        <v>0</v>
      </c>
      <c r="N25" s="170">
        <v>0</v>
      </c>
      <c r="O25" s="170">
        <v>715</v>
      </c>
      <c r="P25" s="169">
        <v>0</v>
      </c>
      <c r="Q25" s="170">
        <v>1233</v>
      </c>
      <c r="R25" s="169">
        <v>0</v>
      </c>
      <c r="S25" s="169" t="s">
        <v>314</v>
      </c>
      <c r="T25" s="169">
        <v>0</v>
      </c>
      <c r="U25" s="169" t="s">
        <v>314</v>
      </c>
      <c r="V25" s="169" t="s">
        <v>314</v>
      </c>
      <c r="W25" s="167">
        <v>58</v>
      </c>
      <c r="X25" s="167"/>
      <c r="Y25" s="170">
        <v>3</v>
      </c>
      <c r="Z25" s="170"/>
      <c r="AA25" s="165">
        <v>82</v>
      </c>
      <c r="AB25" s="163"/>
      <c r="AC25" s="164"/>
    </row>
    <row r="26" spans="1:29" ht="30.6" customHeight="1" x14ac:dyDescent="0.2">
      <c r="A26" s="175">
        <f>SUM(A25+1)</f>
        <v>3</v>
      </c>
      <c r="B26" s="172" t="s">
        <v>437</v>
      </c>
      <c r="C26" s="174" t="s">
        <v>448</v>
      </c>
      <c r="D26" s="174" t="s">
        <v>369</v>
      </c>
      <c r="E26" s="174" t="s">
        <v>447</v>
      </c>
      <c r="F26" s="174" t="s">
        <v>289</v>
      </c>
      <c r="G26" s="174" t="s">
        <v>371</v>
      </c>
      <c r="H26" s="173"/>
      <c r="I26" s="72" t="s">
        <v>370</v>
      </c>
      <c r="J26" s="172" t="s">
        <v>369</v>
      </c>
      <c r="K26" s="171">
        <v>705</v>
      </c>
      <c r="L26" s="171">
        <v>705</v>
      </c>
      <c r="M26" s="170" t="s">
        <v>315</v>
      </c>
      <c r="N26" s="170" t="s">
        <v>315</v>
      </c>
      <c r="O26" s="169" t="s">
        <v>314</v>
      </c>
      <c r="P26" s="169" t="s">
        <v>314</v>
      </c>
      <c r="Q26" s="169" t="s">
        <v>314</v>
      </c>
      <c r="R26" s="169" t="s">
        <v>314</v>
      </c>
      <c r="S26" s="169" t="s">
        <v>314</v>
      </c>
      <c r="T26" s="170">
        <v>705</v>
      </c>
      <c r="U26" s="169" t="s">
        <v>314</v>
      </c>
      <c r="V26" s="169" t="s">
        <v>314</v>
      </c>
      <c r="W26" s="168" t="s">
        <v>315</v>
      </c>
      <c r="X26" s="168"/>
      <c r="Y26" s="170"/>
      <c r="Z26" s="170"/>
      <c r="AA26" s="165">
        <v>46</v>
      </c>
      <c r="AB26" s="164"/>
      <c r="AC26" s="163"/>
    </row>
    <row r="27" spans="1:29" ht="30.6" customHeight="1" x14ac:dyDescent="0.2">
      <c r="A27" s="175">
        <f>SUM(A26+1)</f>
        <v>4</v>
      </c>
      <c r="B27" s="172" t="s">
        <v>437</v>
      </c>
      <c r="C27" s="174" t="s">
        <v>446</v>
      </c>
      <c r="D27" s="174" t="s">
        <v>369</v>
      </c>
      <c r="E27" s="174" t="s">
        <v>445</v>
      </c>
      <c r="F27" s="174" t="s">
        <v>289</v>
      </c>
      <c r="G27" s="174" t="s">
        <v>371</v>
      </c>
      <c r="H27" s="173"/>
      <c r="I27" s="72" t="s">
        <v>370</v>
      </c>
      <c r="J27" s="172" t="s">
        <v>369</v>
      </c>
      <c r="K27" s="171">
        <v>80</v>
      </c>
      <c r="L27" s="171">
        <v>80</v>
      </c>
      <c r="M27" s="170" t="s">
        <v>315</v>
      </c>
      <c r="N27" s="170" t="s">
        <v>315</v>
      </c>
      <c r="O27" s="169" t="s">
        <v>314</v>
      </c>
      <c r="P27" s="169" t="s">
        <v>314</v>
      </c>
      <c r="Q27" s="169" t="s">
        <v>314</v>
      </c>
      <c r="R27" s="169" t="s">
        <v>314</v>
      </c>
      <c r="S27" s="169" t="s">
        <v>314</v>
      </c>
      <c r="T27" s="170">
        <v>80</v>
      </c>
      <c r="U27" s="169" t="s">
        <v>314</v>
      </c>
      <c r="V27" s="169" t="s">
        <v>314</v>
      </c>
      <c r="W27" s="168" t="s">
        <v>315</v>
      </c>
      <c r="X27" s="168"/>
      <c r="Y27" s="170"/>
      <c r="Z27" s="170"/>
      <c r="AA27" s="165">
        <v>35</v>
      </c>
      <c r="AB27" s="164"/>
      <c r="AC27" s="163"/>
    </row>
    <row r="28" spans="1:29" ht="30.6" customHeight="1" x14ac:dyDescent="0.2">
      <c r="A28" s="175">
        <f>SUM(A27+1)</f>
        <v>5</v>
      </c>
      <c r="B28" s="172" t="s">
        <v>437</v>
      </c>
      <c r="C28" s="174" t="s">
        <v>444</v>
      </c>
      <c r="D28" s="174" t="s">
        <v>369</v>
      </c>
      <c r="E28" s="174" t="s">
        <v>443</v>
      </c>
      <c r="F28" s="174" t="s">
        <v>289</v>
      </c>
      <c r="G28" s="174" t="s">
        <v>371</v>
      </c>
      <c r="H28" s="173"/>
      <c r="I28" s="72" t="s">
        <v>370</v>
      </c>
      <c r="J28" s="172" t="s">
        <v>369</v>
      </c>
      <c r="K28" s="171">
        <v>136</v>
      </c>
      <c r="L28" s="171">
        <v>136</v>
      </c>
      <c r="M28" s="170" t="s">
        <v>315</v>
      </c>
      <c r="N28" s="170" t="s">
        <v>315</v>
      </c>
      <c r="O28" s="169" t="s">
        <v>314</v>
      </c>
      <c r="P28" s="169" t="s">
        <v>314</v>
      </c>
      <c r="Q28" s="169" t="s">
        <v>314</v>
      </c>
      <c r="R28" s="169" t="s">
        <v>314</v>
      </c>
      <c r="S28" s="169" t="s">
        <v>314</v>
      </c>
      <c r="T28" s="170">
        <v>136</v>
      </c>
      <c r="U28" s="169" t="s">
        <v>314</v>
      </c>
      <c r="V28" s="169" t="s">
        <v>314</v>
      </c>
      <c r="W28" s="168" t="s">
        <v>315</v>
      </c>
      <c r="X28" s="168"/>
      <c r="Y28" s="170"/>
      <c r="Z28" s="170"/>
      <c r="AA28" s="165">
        <v>41</v>
      </c>
      <c r="AB28" s="164"/>
      <c r="AC28" s="163"/>
    </row>
    <row r="29" spans="1:29" ht="30.6" customHeight="1" x14ac:dyDescent="0.2">
      <c r="A29" s="175">
        <v>3</v>
      </c>
      <c r="B29" s="172" t="s">
        <v>437</v>
      </c>
      <c r="C29" s="174" t="s">
        <v>155</v>
      </c>
      <c r="D29" s="174" t="s">
        <v>42</v>
      </c>
      <c r="E29" s="174" t="s">
        <v>156</v>
      </c>
      <c r="F29" s="174" t="s">
        <v>289</v>
      </c>
      <c r="G29" s="174" t="s">
        <v>442</v>
      </c>
      <c r="H29" s="173"/>
      <c r="I29" s="173"/>
      <c r="J29" s="172" t="s">
        <v>137</v>
      </c>
      <c r="K29" s="171">
        <v>2875</v>
      </c>
      <c r="L29" s="171">
        <v>2875</v>
      </c>
      <c r="M29" s="170">
        <v>262</v>
      </c>
      <c r="N29" s="170">
        <v>0</v>
      </c>
      <c r="O29" s="170">
        <v>1347</v>
      </c>
      <c r="P29" s="170">
        <v>262</v>
      </c>
      <c r="Q29" s="170">
        <f>L29-O29</f>
        <v>1528</v>
      </c>
      <c r="R29" s="169">
        <v>0</v>
      </c>
      <c r="S29" s="169" t="s">
        <v>314</v>
      </c>
      <c r="T29" s="169">
        <v>0</v>
      </c>
      <c r="U29" s="169" t="s">
        <v>314</v>
      </c>
      <c r="V29" s="169" t="s">
        <v>314</v>
      </c>
      <c r="W29" s="167">
        <v>34</v>
      </c>
      <c r="X29" s="167"/>
      <c r="Y29" s="170">
        <v>3</v>
      </c>
      <c r="Z29" s="170"/>
      <c r="AA29" s="165">
        <v>61</v>
      </c>
      <c r="AB29" s="163"/>
      <c r="AC29" s="164"/>
    </row>
    <row r="30" spans="1:29" ht="30.6" customHeight="1" x14ac:dyDescent="0.2">
      <c r="A30" s="175">
        <v>4</v>
      </c>
      <c r="B30" s="172" t="s">
        <v>437</v>
      </c>
      <c r="C30" s="174" t="s">
        <v>441</v>
      </c>
      <c r="D30" s="174" t="s">
        <v>440</v>
      </c>
      <c r="E30" s="174" t="s">
        <v>439</v>
      </c>
      <c r="F30" s="174" t="s">
        <v>289</v>
      </c>
      <c r="G30" s="174" t="s">
        <v>438</v>
      </c>
      <c r="H30" s="173"/>
      <c r="I30" s="173"/>
      <c r="J30" s="172" t="s">
        <v>169</v>
      </c>
      <c r="K30" s="171">
        <v>46</v>
      </c>
      <c r="L30" s="171">
        <v>46</v>
      </c>
      <c r="M30" s="170">
        <v>0</v>
      </c>
      <c r="N30" s="170">
        <v>168</v>
      </c>
      <c r="O30" s="169">
        <v>0</v>
      </c>
      <c r="P30" s="169">
        <v>0</v>
      </c>
      <c r="Q30" s="169">
        <v>0</v>
      </c>
      <c r="R30" s="169" t="s">
        <v>314</v>
      </c>
      <c r="S30" s="169" t="s">
        <v>314</v>
      </c>
      <c r="T30" s="169">
        <v>0</v>
      </c>
      <c r="U30" s="169" t="s">
        <v>314</v>
      </c>
      <c r="V30" s="170">
        <v>214</v>
      </c>
      <c r="W30" s="167" t="s">
        <v>314</v>
      </c>
      <c r="X30" s="167"/>
      <c r="Y30" s="170">
        <v>1</v>
      </c>
      <c r="Z30" s="176"/>
      <c r="AA30" s="165">
        <v>6</v>
      </c>
      <c r="AB30" s="163"/>
      <c r="AC30" s="164"/>
    </row>
    <row r="31" spans="1:29" ht="30.6" customHeight="1" thickBot="1" x14ac:dyDescent="0.25">
      <c r="A31" s="204">
        <f>SUM(A30+1)</f>
        <v>5</v>
      </c>
      <c r="B31" s="201" t="s">
        <v>437</v>
      </c>
      <c r="C31" s="203" t="s">
        <v>436</v>
      </c>
      <c r="D31" s="203" t="s">
        <v>369</v>
      </c>
      <c r="E31" s="203" t="s">
        <v>435</v>
      </c>
      <c r="F31" s="203" t="s">
        <v>289</v>
      </c>
      <c r="G31" s="203" t="s">
        <v>371</v>
      </c>
      <c r="H31" s="202"/>
      <c r="I31" s="202"/>
      <c r="J31" s="201" t="s">
        <v>169</v>
      </c>
      <c r="K31" s="200">
        <v>60</v>
      </c>
      <c r="L31" s="200">
        <v>60</v>
      </c>
      <c r="M31" s="199" t="s">
        <v>314</v>
      </c>
      <c r="N31" s="199" t="s">
        <v>314</v>
      </c>
      <c r="O31" s="241" t="s">
        <v>314</v>
      </c>
      <c r="P31" s="241" t="s">
        <v>314</v>
      </c>
      <c r="Q31" s="241" t="s">
        <v>314</v>
      </c>
      <c r="R31" s="241" t="s">
        <v>314</v>
      </c>
      <c r="S31" s="241" t="s">
        <v>314</v>
      </c>
      <c r="T31" s="241" t="s">
        <v>314</v>
      </c>
      <c r="U31" s="241" t="s">
        <v>314</v>
      </c>
      <c r="V31" s="199">
        <v>60</v>
      </c>
      <c r="W31" s="240" t="s">
        <v>314</v>
      </c>
      <c r="X31" s="240"/>
      <c r="Y31" s="199"/>
      <c r="Z31" s="199"/>
      <c r="AA31" s="197">
        <v>0</v>
      </c>
      <c r="AB31" s="209"/>
      <c r="AC31" s="196"/>
    </row>
    <row r="32" spans="1:29" ht="30.6" customHeight="1" thickBot="1" x14ac:dyDescent="0.25">
      <c r="A32" s="150">
        <v>1</v>
      </c>
      <c r="B32" s="149" t="s">
        <v>419</v>
      </c>
      <c r="C32" s="148" t="s">
        <v>157</v>
      </c>
      <c r="D32" s="148" t="s">
        <v>44</v>
      </c>
      <c r="E32" s="148" t="s">
        <v>158</v>
      </c>
      <c r="F32" s="148" t="s">
        <v>289</v>
      </c>
      <c r="G32" s="148" t="s">
        <v>321</v>
      </c>
      <c r="H32" s="147"/>
      <c r="I32" s="147"/>
      <c r="J32" s="146" t="s">
        <v>137</v>
      </c>
      <c r="K32" s="141">
        <v>9289</v>
      </c>
      <c r="L32" s="141">
        <v>9289</v>
      </c>
      <c r="M32" s="145">
        <v>0</v>
      </c>
      <c r="N32" s="145">
        <v>0</v>
      </c>
      <c r="O32" s="145">
        <v>0</v>
      </c>
      <c r="P32" s="239">
        <v>0</v>
      </c>
      <c r="Q32" s="145">
        <f>L32</f>
        <v>9289</v>
      </c>
      <c r="R32" s="239">
        <v>0</v>
      </c>
      <c r="S32" s="239">
        <v>0</v>
      </c>
      <c r="T32" s="239">
        <v>0</v>
      </c>
      <c r="U32" s="239">
        <v>0</v>
      </c>
      <c r="V32" s="238">
        <v>0</v>
      </c>
      <c r="W32" s="237" t="s">
        <v>315</v>
      </c>
      <c r="X32" s="237"/>
      <c r="Y32" s="145">
        <v>3</v>
      </c>
      <c r="Z32" s="236"/>
      <c r="AA32" s="235">
        <v>115</v>
      </c>
      <c r="AB32" s="138"/>
      <c r="AC32" s="138"/>
    </row>
    <row r="33" spans="1:29" ht="30.6" customHeight="1" thickBot="1" x14ac:dyDescent="0.25">
      <c r="A33" s="77">
        <v>2</v>
      </c>
      <c r="B33" s="76" t="s">
        <v>419</v>
      </c>
      <c r="C33" s="75" t="s">
        <v>157</v>
      </c>
      <c r="D33" s="75" t="s">
        <v>45</v>
      </c>
      <c r="E33" s="75" t="s">
        <v>159</v>
      </c>
      <c r="F33" s="74" t="s">
        <v>289</v>
      </c>
      <c r="G33" s="75" t="s">
        <v>434</v>
      </c>
      <c r="H33" s="72"/>
      <c r="I33" s="72"/>
      <c r="J33" s="62" t="s">
        <v>160</v>
      </c>
      <c r="K33" s="66">
        <v>4434</v>
      </c>
      <c r="L33" s="66">
        <v>4434</v>
      </c>
      <c r="M33" s="80">
        <v>0</v>
      </c>
      <c r="N33" s="80">
        <v>0</v>
      </c>
      <c r="O33" s="80">
        <v>2218</v>
      </c>
      <c r="P33" s="231">
        <v>0</v>
      </c>
      <c r="Q33" s="80">
        <v>2216</v>
      </c>
      <c r="R33" s="231">
        <v>0</v>
      </c>
      <c r="S33" s="231">
        <v>0</v>
      </c>
      <c r="T33" s="231">
        <v>0</v>
      </c>
      <c r="U33" s="231">
        <v>0</v>
      </c>
      <c r="V33" s="232">
        <v>0</v>
      </c>
      <c r="W33" s="70" t="s">
        <v>314</v>
      </c>
      <c r="X33" s="70"/>
      <c r="Y33" s="80">
        <v>2</v>
      </c>
      <c r="Z33" s="234"/>
      <c r="AA33" s="229">
        <v>228</v>
      </c>
      <c r="AB33" s="78"/>
      <c r="AC33" s="63"/>
    </row>
    <row r="34" spans="1:29" ht="30.6" customHeight="1" thickBot="1" x14ac:dyDescent="0.25">
      <c r="A34" s="77">
        <v>3</v>
      </c>
      <c r="B34" s="76" t="s">
        <v>419</v>
      </c>
      <c r="C34" s="75" t="s">
        <v>161</v>
      </c>
      <c r="D34" s="75" t="s">
        <v>46</v>
      </c>
      <c r="E34" s="75" t="s">
        <v>162</v>
      </c>
      <c r="F34" s="74" t="s">
        <v>289</v>
      </c>
      <c r="G34" s="75" t="s">
        <v>433</v>
      </c>
      <c r="H34" s="72"/>
      <c r="I34" s="72"/>
      <c r="J34" s="62" t="s">
        <v>137</v>
      </c>
      <c r="K34" s="66">
        <v>1696</v>
      </c>
      <c r="L34" s="66">
        <v>1696</v>
      </c>
      <c r="M34" s="66">
        <v>77</v>
      </c>
      <c r="N34" s="80">
        <v>0</v>
      </c>
      <c r="O34" s="66">
        <v>509</v>
      </c>
      <c r="P34" s="66">
        <v>60</v>
      </c>
      <c r="Q34" s="66">
        <v>2017</v>
      </c>
      <c r="R34" s="231">
        <v>0</v>
      </c>
      <c r="S34" s="231">
        <v>0</v>
      </c>
      <c r="T34" s="231">
        <v>0</v>
      </c>
      <c r="U34" s="231">
        <v>0</v>
      </c>
      <c r="V34" s="232">
        <v>0</v>
      </c>
      <c r="W34" s="71">
        <v>18</v>
      </c>
      <c r="X34" s="71"/>
      <c r="Y34" s="66">
        <v>2</v>
      </c>
      <c r="Z34" s="131"/>
      <c r="AA34" s="233">
        <v>43</v>
      </c>
      <c r="AB34" s="78"/>
      <c r="AC34" s="63"/>
    </row>
    <row r="35" spans="1:29" ht="30.6" customHeight="1" thickBot="1" x14ac:dyDescent="0.25">
      <c r="A35" s="77">
        <v>56</v>
      </c>
      <c r="B35" s="76" t="s">
        <v>419</v>
      </c>
      <c r="C35" s="75" t="s">
        <v>432</v>
      </c>
      <c r="D35" s="75" t="s">
        <v>369</v>
      </c>
      <c r="E35" s="75" t="s">
        <v>431</v>
      </c>
      <c r="F35" s="74" t="s">
        <v>289</v>
      </c>
      <c r="G35" s="75" t="s">
        <v>371</v>
      </c>
      <c r="H35" s="72"/>
      <c r="I35" s="72" t="s">
        <v>370</v>
      </c>
      <c r="J35" s="62" t="s">
        <v>369</v>
      </c>
      <c r="K35" s="66">
        <v>40</v>
      </c>
      <c r="L35" s="66">
        <v>40</v>
      </c>
      <c r="M35" s="80" t="s">
        <v>315</v>
      </c>
      <c r="N35" s="80" t="s">
        <v>315</v>
      </c>
      <c r="O35" s="231" t="s">
        <v>314</v>
      </c>
      <c r="P35" s="231" t="s">
        <v>314</v>
      </c>
      <c r="Q35" s="231" t="s">
        <v>314</v>
      </c>
      <c r="R35" s="231">
        <v>0</v>
      </c>
      <c r="S35" s="231" t="s">
        <v>314</v>
      </c>
      <c r="T35" s="231">
        <v>0</v>
      </c>
      <c r="U35" s="231" t="s">
        <v>314</v>
      </c>
      <c r="V35" s="232" t="s">
        <v>314</v>
      </c>
      <c r="W35" s="70" t="s">
        <v>315</v>
      </c>
      <c r="X35" s="70"/>
      <c r="Y35" s="80"/>
      <c r="Z35" s="80"/>
      <c r="AA35" s="229">
        <v>12</v>
      </c>
      <c r="AB35" s="63"/>
      <c r="AC35" s="78"/>
    </row>
    <row r="36" spans="1:29" ht="30.6" customHeight="1" thickBot="1" x14ac:dyDescent="0.25">
      <c r="A36" s="77">
        <v>57</v>
      </c>
      <c r="B36" s="76" t="s">
        <v>419</v>
      </c>
      <c r="C36" s="75" t="s">
        <v>430</v>
      </c>
      <c r="D36" s="75" t="s">
        <v>369</v>
      </c>
      <c r="E36" s="75" t="s">
        <v>429</v>
      </c>
      <c r="F36" s="74" t="s">
        <v>289</v>
      </c>
      <c r="G36" s="75" t="s">
        <v>371</v>
      </c>
      <c r="H36" s="72"/>
      <c r="I36" s="72" t="s">
        <v>370</v>
      </c>
      <c r="J36" s="62" t="s">
        <v>369</v>
      </c>
      <c r="K36" s="66">
        <v>80</v>
      </c>
      <c r="L36" s="66">
        <v>80</v>
      </c>
      <c r="M36" s="80" t="s">
        <v>315</v>
      </c>
      <c r="N36" s="80" t="s">
        <v>315</v>
      </c>
      <c r="O36" s="231" t="s">
        <v>314</v>
      </c>
      <c r="P36" s="231" t="s">
        <v>314</v>
      </c>
      <c r="Q36" s="231" t="s">
        <v>314</v>
      </c>
      <c r="R36" s="231">
        <v>0</v>
      </c>
      <c r="S36" s="231" t="s">
        <v>314</v>
      </c>
      <c r="T36" s="231">
        <v>0</v>
      </c>
      <c r="U36" s="231" t="s">
        <v>314</v>
      </c>
      <c r="V36" s="232" t="s">
        <v>314</v>
      </c>
      <c r="W36" s="70" t="s">
        <v>315</v>
      </c>
      <c r="X36" s="70"/>
      <c r="Y36" s="80"/>
      <c r="Z36" s="80"/>
      <c r="AA36" s="229">
        <v>38</v>
      </c>
      <c r="AB36" s="63"/>
      <c r="AC36" s="78"/>
    </row>
    <row r="37" spans="1:29" ht="30.6" customHeight="1" thickBot="1" x14ac:dyDescent="0.25">
      <c r="A37" s="77">
        <v>58</v>
      </c>
      <c r="B37" s="76" t="s">
        <v>419</v>
      </c>
      <c r="C37" s="75" t="s">
        <v>428</v>
      </c>
      <c r="D37" s="75" t="s">
        <v>369</v>
      </c>
      <c r="E37" s="75" t="s">
        <v>427</v>
      </c>
      <c r="F37" s="74" t="s">
        <v>289</v>
      </c>
      <c r="G37" s="75" t="s">
        <v>371</v>
      </c>
      <c r="H37" s="72"/>
      <c r="I37" s="72" t="s">
        <v>370</v>
      </c>
      <c r="J37" s="62" t="s">
        <v>369</v>
      </c>
      <c r="K37" s="66">
        <v>176</v>
      </c>
      <c r="L37" s="66">
        <v>176</v>
      </c>
      <c r="M37" s="80" t="s">
        <v>315</v>
      </c>
      <c r="N37" s="80" t="s">
        <v>315</v>
      </c>
      <c r="O37" s="231" t="s">
        <v>314</v>
      </c>
      <c r="P37" s="231" t="s">
        <v>314</v>
      </c>
      <c r="Q37" s="231" t="s">
        <v>314</v>
      </c>
      <c r="R37" s="231">
        <v>0</v>
      </c>
      <c r="S37" s="231" t="s">
        <v>314</v>
      </c>
      <c r="T37" s="231">
        <v>0</v>
      </c>
      <c r="U37" s="231" t="s">
        <v>314</v>
      </c>
      <c r="V37" s="232" t="s">
        <v>314</v>
      </c>
      <c r="W37" s="70" t="s">
        <v>315</v>
      </c>
      <c r="X37" s="70"/>
      <c r="Y37" s="80"/>
      <c r="Z37" s="80"/>
      <c r="AA37" s="229">
        <v>43</v>
      </c>
      <c r="AB37" s="63"/>
      <c r="AC37" s="78"/>
    </row>
    <row r="38" spans="1:29" ht="30.6" customHeight="1" thickBot="1" x14ac:dyDescent="0.25">
      <c r="A38" s="77">
        <v>59</v>
      </c>
      <c r="B38" s="76" t="s">
        <v>419</v>
      </c>
      <c r="C38" s="75" t="s">
        <v>426</v>
      </c>
      <c r="D38" s="75" t="s">
        <v>369</v>
      </c>
      <c r="E38" s="75" t="s">
        <v>425</v>
      </c>
      <c r="F38" s="74" t="s">
        <v>289</v>
      </c>
      <c r="G38" s="75" t="s">
        <v>371</v>
      </c>
      <c r="H38" s="72"/>
      <c r="I38" s="72" t="s">
        <v>370</v>
      </c>
      <c r="J38" s="62" t="s">
        <v>369</v>
      </c>
      <c r="K38" s="66">
        <v>60</v>
      </c>
      <c r="L38" s="66">
        <v>60</v>
      </c>
      <c r="M38" s="80" t="s">
        <v>315</v>
      </c>
      <c r="N38" s="80" t="s">
        <v>315</v>
      </c>
      <c r="O38" s="231" t="s">
        <v>314</v>
      </c>
      <c r="P38" s="231" t="s">
        <v>314</v>
      </c>
      <c r="Q38" s="231" t="s">
        <v>314</v>
      </c>
      <c r="R38" s="231">
        <v>0</v>
      </c>
      <c r="S38" s="231" t="s">
        <v>314</v>
      </c>
      <c r="T38" s="231">
        <v>0</v>
      </c>
      <c r="U38" s="231" t="s">
        <v>314</v>
      </c>
      <c r="V38" s="232" t="s">
        <v>314</v>
      </c>
      <c r="W38" s="70" t="s">
        <v>315</v>
      </c>
      <c r="X38" s="70"/>
      <c r="Y38" s="80"/>
      <c r="Z38" s="80"/>
      <c r="AA38" s="229">
        <v>15</v>
      </c>
      <c r="AB38" s="63"/>
      <c r="AC38" s="78"/>
    </row>
    <row r="39" spans="1:29" ht="30.6" customHeight="1" thickBot="1" x14ac:dyDescent="0.25">
      <c r="A39" s="77">
        <v>4</v>
      </c>
      <c r="B39" s="76" t="s">
        <v>419</v>
      </c>
      <c r="C39" s="75" t="s">
        <v>167</v>
      </c>
      <c r="D39" s="75" t="s">
        <v>167</v>
      </c>
      <c r="E39" s="75" t="s">
        <v>424</v>
      </c>
      <c r="F39" s="74" t="s">
        <v>289</v>
      </c>
      <c r="G39" s="75" t="s">
        <v>423</v>
      </c>
      <c r="H39" s="72"/>
      <c r="I39" s="72"/>
      <c r="J39" s="62" t="s">
        <v>281</v>
      </c>
      <c r="K39" s="80">
        <v>0</v>
      </c>
      <c r="L39" s="80">
        <v>0</v>
      </c>
      <c r="M39" s="66">
        <v>390</v>
      </c>
      <c r="N39" s="80">
        <v>0</v>
      </c>
      <c r="O39" s="231">
        <v>0</v>
      </c>
      <c r="P39" s="231">
        <v>0</v>
      </c>
      <c r="Q39" s="231">
        <v>0</v>
      </c>
      <c r="R39" s="231">
        <v>0</v>
      </c>
      <c r="S39" s="80">
        <v>390</v>
      </c>
      <c r="T39" s="231">
        <v>0</v>
      </c>
      <c r="U39" s="231">
        <v>0</v>
      </c>
      <c r="V39" s="232">
        <v>0</v>
      </c>
      <c r="W39" s="70" t="s">
        <v>315</v>
      </c>
      <c r="X39" s="70"/>
      <c r="Y39" s="80">
        <v>1</v>
      </c>
      <c r="Z39" s="136"/>
      <c r="AA39" s="229">
        <v>12</v>
      </c>
      <c r="AB39" s="63"/>
      <c r="AC39" s="63"/>
    </row>
    <row r="40" spans="1:29" ht="30.6" customHeight="1" thickBot="1" x14ac:dyDescent="0.25">
      <c r="A40" s="77">
        <v>5</v>
      </c>
      <c r="B40" s="76" t="s">
        <v>419</v>
      </c>
      <c r="C40" s="75" t="s">
        <v>163</v>
      </c>
      <c r="D40" s="75" t="s">
        <v>47</v>
      </c>
      <c r="E40" s="75" t="s">
        <v>164</v>
      </c>
      <c r="F40" s="74" t="s">
        <v>289</v>
      </c>
      <c r="G40" s="75" t="s">
        <v>422</v>
      </c>
      <c r="H40" s="72"/>
      <c r="I40" s="72"/>
      <c r="J40" s="62" t="s">
        <v>137</v>
      </c>
      <c r="K40" s="66">
        <v>2460</v>
      </c>
      <c r="L40" s="66">
        <v>2460</v>
      </c>
      <c r="M40" s="80">
        <v>0</v>
      </c>
      <c r="N40" s="80">
        <v>0</v>
      </c>
      <c r="O40" s="80">
        <v>1119</v>
      </c>
      <c r="P40" s="231">
        <v>0</v>
      </c>
      <c r="Q40" s="80">
        <v>1196</v>
      </c>
      <c r="R40" s="231">
        <v>0</v>
      </c>
      <c r="S40" s="231">
        <v>0</v>
      </c>
      <c r="T40" s="231">
        <v>0</v>
      </c>
      <c r="U40" s="231">
        <v>0</v>
      </c>
      <c r="V40" s="232">
        <v>0</v>
      </c>
      <c r="W40" s="81">
        <v>24</v>
      </c>
      <c r="X40" s="81"/>
      <c r="Y40" s="80">
        <v>2</v>
      </c>
      <c r="Z40" s="131"/>
      <c r="AA40" s="229">
        <v>52</v>
      </c>
      <c r="AB40" s="78"/>
      <c r="AC40" s="63"/>
    </row>
    <row r="41" spans="1:29" ht="30.6" customHeight="1" thickBot="1" x14ac:dyDescent="0.25">
      <c r="A41" s="77">
        <v>6</v>
      </c>
      <c r="B41" s="76" t="s">
        <v>419</v>
      </c>
      <c r="C41" s="75" t="s">
        <v>165</v>
      </c>
      <c r="D41" s="75" t="s">
        <v>48</v>
      </c>
      <c r="E41" s="75" t="s">
        <v>166</v>
      </c>
      <c r="F41" s="74" t="s">
        <v>289</v>
      </c>
      <c r="G41" s="75" t="s">
        <v>421</v>
      </c>
      <c r="H41" s="72"/>
      <c r="I41" s="72"/>
      <c r="J41" s="62" t="s">
        <v>137</v>
      </c>
      <c r="K41" s="66">
        <v>734.5</v>
      </c>
      <c r="L41" s="66">
        <v>734.5</v>
      </c>
      <c r="M41" s="80">
        <v>0</v>
      </c>
      <c r="N41" s="80">
        <v>0</v>
      </c>
      <c r="O41" s="80">
        <v>735</v>
      </c>
      <c r="P41" s="231">
        <v>0</v>
      </c>
      <c r="Q41" s="231">
        <v>0</v>
      </c>
      <c r="R41" s="231">
        <v>0</v>
      </c>
      <c r="S41" s="231">
        <v>0</v>
      </c>
      <c r="T41" s="231">
        <v>0</v>
      </c>
      <c r="U41" s="231">
        <v>0</v>
      </c>
      <c r="V41" s="232">
        <v>0</v>
      </c>
      <c r="W41" s="81">
        <v>7</v>
      </c>
      <c r="X41" s="81"/>
      <c r="Y41" s="80">
        <v>1</v>
      </c>
      <c r="Z41" s="131"/>
      <c r="AA41" s="229">
        <v>15</v>
      </c>
      <c r="AB41" s="78"/>
      <c r="AC41" s="63"/>
    </row>
    <row r="42" spans="1:29" ht="30.6" customHeight="1" thickBot="1" x14ac:dyDescent="0.25">
      <c r="A42" s="77">
        <v>7</v>
      </c>
      <c r="B42" s="76" t="s">
        <v>419</v>
      </c>
      <c r="C42" s="75" t="s">
        <v>167</v>
      </c>
      <c r="D42" s="75" t="s">
        <v>49</v>
      </c>
      <c r="E42" s="75" t="s">
        <v>168</v>
      </c>
      <c r="F42" s="74" t="s">
        <v>289</v>
      </c>
      <c r="G42" s="75" t="s">
        <v>420</v>
      </c>
      <c r="H42" s="72"/>
      <c r="I42" s="72"/>
      <c r="J42" s="62" t="s">
        <v>169</v>
      </c>
      <c r="K42" s="66">
        <v>1350</v>
      </c>
      <c r="L42" s="66">
        <v>1350</v>
      </c>
      <c r="M42" s="80">
        <v>0</v>
      </c>
      <c r="N42" s="80">
        <v>0</v>
      </c>
      <c r="O42" s="231">
        <v>0</v>
      </c>
      <c r="P42" s="231">
        <v>0</v>
      </c>
      <c r="Q42" s="231">
        <v>0</v>
      </c>
      <c r="R42" s="231">
        <v>0</v>
      </c>
      <c r="S42" s="231">
        <v>0</v>
      </c>
      <c r="T42" s="231">
        <v>0</v>
      </c>
      <c r="U42" s="231">
        <v>0</v>
      </c>
      <c r="V42" s="230">
        <v>1350</v>
      </c>
      <c r="W42" s="81" t="s">
        <v>314</v>
      </c>
      <c r="X42" s="81"/>
      <c r="Y42" s="80">
        <v>1</v>
      </c>
      <c r="Z42" s="136"/>
      <c r="AA42" s="229">
        <v>12</v>
      </c>
      <c r="AB42" s="78"/>
      <c r="AC42" s="63"/>
    </row>
    <row r="43" spans="1:29" ht="30.6" customHeight="1" thickBot="1" x14ac:dyDescent="0.25">
      <c r="A43" s="228">
        <v>8</v>
      </c>
      <c r="B43" s="227" t="s">
        <v>419</v>
      </c>
      <c r="C43" s="226" t="s">
        <v>170</v>
      </c>
      <c r="D43" s="226" t="s">
        <v>50</v>
      </c>
      <c r="E43" s="226" t="s">
        <v>171</v>
      </c>
      <c r="F43" s="225" t="s">
        <v>289</v>
      </c>
      <c r="G43" s="224" t="s">
        <v>390</v>
      </c>
      <c r="H43" s="223"/>
      <c r="I43" s="223"/>
      <c r="J43" s="178" t="s">
        <v>137</v>
      </c>
      <c r="K43" s="222">
        <v>2707</v>
      </c>
      <c r="L43" s="222">
        <v>2707</v>
      </c>
      <c r="M43" s="218">
        <v>243</v>
      </c>
      <c r="N43" s="218">
        <v>0</v>
      </c>
      <c r="O43" s="219">
        <v>1086</v>
      </c>
      <c r="P43" s="219">
        <v>243</v>
      </c>
      <c r="Q43" s="219">
        <v>1621</v>
      </c>
      <c r="R43" s="221">
        <v>0</v>
      </c>
      <c r="S43" s="219">
        <v>0</v>
      </c>
      <c r="T43" s="221">
        <v>0</v>
      </c>
      <c r="U43" s="219">
        <v>0</v>
      </c>
      <c r="V43" s="220">
        <v>0</v>
      </c>
      <c r="W43" s="219">
        <v>70</v>
      </c>
      <c r="X43" s="219"/>
      <c r="Y43" s="218">
        <v>2</v>
      </c>
      <c r="Z43" s="218"/>
      <c r="AA43" s="217">
        <v>87</v>
      </c>
      <c r="AB43" s="215"/>
      <c r="AC43" s="216"/>
    </row>
    <row r="44" spans="1:29" ht="30.6" customHeight="1" x14ac:dyDescent="0.2">
      <c r="A44" s="195">
        <v>1</v>
      </c>
      <c r="B44" s="192" t="s">
        <v>410</v>
      </c>
      <c r="C44" s="194" t="s">
        <v>172</v>
      </c>
      <c r="D44" s="194" t="s">
        <v>51</v>
      </c>
      <c r="E44" s="194" t="s">
        <v>173</v>
      </c>
      <c r="F44" s="194" t="s">
        <v>289</v>
      </c>
      <c r="G44" s="194" t="s">
        <v>321</v>
      </c>
      <c r="H44" s="193"/>
      <c r="I44" s="193"/>
      <c r="J44" s="192" t="s">
        <v>137</v>
      </c>
      <c r="K44" s="207">
        <v>6564</v>
      </c>
      <c r="L44" s="207">
        <v>6564</v>
      </c>
      <c r="M44" s="186">
        <v>0</v>
      </c>
      <c r="N44" s="186">
        <v>0</v>
      </c>
      <c r="O44" s="186">
        <v>0</v>
      </c>
      <c r="P44" s="186">
        <v>0</v>
      </c>
      <c r="Q44" s="186">
        <v>6564</v>
      </c>
      <c r="R44" s="186">
        <v>0</v>
      </c>
      <c r="S44" s="186">
        <v>0</v>
      </c>
      <c r="T44" s="186">
        <v>0</v>
      </c>
      <c r="U44" s="186">
        <v>0</v>
      </c>
      <c r="V44" s="186">
        <v>0</v>
      </c>
      <c r="W44" s="186" t="s">
        <v>315</v>
      </c>
      <c r="X44" s="186"/>
      <c r="Y44" s="186">
        <v>6</v>
      </c>
      <c r="Z44" s="214"/>
      <c r="AA44" s="186">
        <v>255</v>
      </c>
      <c r="AB44" s="185"/>
      <c r="AC44" s="185"/>
    </row>
    <row r="45" spans="1:29" ht="30.6" customHeight="1" x14ac:dyDescent="0.2">
      <c r="A45" s="175">
        <v>2</v>
      </c>
      <c r="B45" s="172" t="s">
        <v>410</v>
      </c>
      <c r="C45" s="174" t="s">
        <v>172</v>
      </c>
      <c r="D45" s="174" t="s">
        <v>418</v>
      </c>
      <c r="E45" s="174" t="s">
        <v>417</v>
      </c>
      <c r="F45" s="174" t="s">
        <v>289</v>
      </c>
      <c r="G45" s="174" t="s">
        <v>321</v>
      </c>
      <c r="H45" s="173"/>
      <c r="I45" s="173"/>
      <c r="J45" s="172" t="s">
        <v>281</v>
      </c>
      <c r="K45" s="166">
        <v>0</v>
      </c>
      <c r="L45" s="166">
        <v>0</v>
      </c>
      <c r="M45" s="165">
        <v>1500</v>
      </c>
      <c r="N45" s="165">
        <v>0</v>
      </c>
      <c r="O45" s="165">
        <v>0</v>
      </c>
      <c r="P45" s="165">
        <v>0</v>
      </c>
      <c r="Q45" s="165">
        <v>0</v>
      </c>
      <c r="R45" s="165">
        <v>0</v>
      </c>
      <c r="S45" s="165">
        <v>1500</v>
      </c>
      <c r="T45" s="165">
        <v>0</v>
      </c>
      <c r="U45" s="165">
        <v>0</v>
      </c>
      <c r="V45" s="165">
        <v>0</v>
      </c>
      <c r="W45" s="165" t="s">
        <v>314</v>
      </c>
      <c r="X45" s="165"/>
      <c r="Y45" s="165">
        <v>1</v>
      </c>
      <c r="Z45" s="176"/>
      <c r="AA45" s="165">
        <v>0</v>
      </c>
      <c r="AB45" s="164"/>
      <c r="AC45" s="164"/>
    </row>
    <row r="46" spans="1:29" ht="30.6" customHeight="1" x14ac:dyDescent="0.2">
      <c r="A46" s="175">
        <v>3</v>
      </c>
      <c r="B46" s="172" t="s">
        <v>410</v>
      </c>
      <c r="C46" s="174" t="s">
        <v>172</v>
      </c>
      <c r="D46" s="174" t="s">
        <v>360</v>
      </c>
      <c r="E46" s="182" t="s">
        <v>416</v>
      </c>
      <c r="F46" s="174" t="s">
        <v>289</v>
      </c>
      <c r="G46" s="174" t="s">
        <v>321</v>
      </c>
      <c r="H46" s="173"/>
      <c r="I46" s="173"/>
      <c r="J46" s="172" t="s">
        <v>281</v>
      </c>
      <c r="K46" s="166">
        <v>0</v>
      </c>
      <c r="L46" s="166">
        <v>0</v>
      </c>
      <c r="M46" s="165">
        <v>1560</v>
      </c>
      <c r="N46" s="165">
        <v>0</v>
      </c>
      <c r="O46" s="165">
        <v>0</v>
      </c>
      <c r="P46" s="165">
        <v>0</v>
      </c>
      <c r="Q46" s="165">
        <v>0</v>
      </c>
      <c r="R46" s="165">
        <v>0</v>
      </c>
      <c r="S46" s="165">
        <v>1560</v>
      </c>
      <c r="T46" s="165">
        <v>0</v>
      </c>
      <c r="U46" s="165">
        <v>0</v>
      </c>
      <c r="V46" s="165">
        <v>0</v>
      </c>
      <c r="W46" s="165" t="s">
        <v>315</v>
      </c>
      <c r="X46" s="165"/>
      <c r="Y46" s="165">
        <v>1</v>
      </c>
      <c r="Z46" s="176"/>
      <c r="AA46" s="165">
        <v>2</v>
      </c>
      <c r="AB46" s="164"/>
      <c r="AC46" s="164"/>
    </row>
    <row r="47" spans="1:29" ht="30.6" customHeight="1" x14ac:dyDescent="0.2">
      <c r="A47" s="175">
        <v>4</v>
      </c>
      <c r="B47" s="172" t="s">
        <v>410</v>
      </c>
      <c r="C47" s="174" t="s">
        <v>174</v>
      </c>
      <c r="D47" s="174" t="s">
        <v>52</v>
      </c>
      <c r="E47" s="174" t="s">
        <v>175</v>
      </c>
      <c r="F47" s="174" t="s">
        <v>289</v>
      </c>
      <c r="G47" s="174" t="s">
        <v>415</v>
      </c>
      <c r="H47" s="173"/>
      <c r="I47" s="173"/>
      <c r="J47" s="213" t="s">
        <v>137</v>
      </c>
      <c r="K47" s="166">
        <v>735</v>
      </c>
      <c r="L47" s="166">
        <v>735</v>
      </c>
      <c r="M47" s="165">
        <v>0</v>
      </c>
      <c r="N47" s="165">
        <v>0</v>
      </c>
      <c r="O47" s="166">
        <v>735</v>
      </c>
      <c r="P47" s="165">
        <v>0</v>
      </c>
      <c r="Q47" s="165">
        <v>0</v>
      </c>
      <c r="R47" s="165">
        <v>0</v>
      </c>
      <c r="S47" s="165">
        <v>0</v>
      </c>
      <c r="T47" s="165">
        <v>0</v>
      </c>
      <c r="U47" s="165">
        <v>0</v>
      </c>
      <c r="V47" s="165">
        <v>0</v>
      </c>
      <c r="W47" s="166">
        <v>5</v>
      </c>
      <c r="X47" s="166"/>
      <c r="Y47" s="166">
        <v>1</v>
      </c>
      <c r="Z47" s="166"/>
      <c r="AA47" s="165">
        <v>17</v>
      </c>
      <c r="AB47" s="163"/>
      <c r="AC47" s="164"/>
    </row>
    <row r="48" spans="1:29" ht="30.6" customHeight="1" x14ac:dyDescent="0.2">
      <c r="A48" s="175">
        <v>5</v>
      </c>
      <c r="B48" s="172" t="s">
        <v>410</v>
      </c>
      <c r="C48" s="174" t="s">
        <v>176</v>
      </c>
      <c r="D48" s="174" t="s">
        <v>53</v>
      </c>
      <c r="E48" s="174" t="s">
        <v>177</v>
      </c>
      <c r="F48" s="174" t="s">
        <v>289</v>
      </c>
      <c r="G48" s="174" t="s">
        <v>414</v>
      </c>
      <c r="H48" s="173"/>
      <c r="I48" s="173"/>
      <c r="J48" s="213" t="s">
        <v>137</v>
      </c>
      <c r="K48" s="166">
        <v>1811</v>
      </c>
      <c r="L48" s="166">
        <v>1811</v>
      </c>
      <c r="M48" s="165">
        <v>0</v>
      </c>
      <c r="N48" s="165">
        <v>0</v>
      </c>
      <c r="O48" s="166">
        <v>1070</v>
      </c>
      <c r="P48" s="165">
        <v>0</v>
      </c>
      <c r="Q48" s="165">
        <f>L48-O48</f>
        <v>741</v>
      </c>
      <c r="R48" s="165">
        <v>0</v>
      </c>
      <c r="S48" s="165">
        <v>0</v>
      </c>
      <c r="T48" s="165">
        <v>0</v>
      </c>
      <c r="U48" s="165">
        <v>0</v>
      </c>
      <c r="V48" s="165">
        <v>0</v>
      </c>
      <c r="W48" s="166">
        <v>20</v>
      </c>
      <c r="X48" s="166"/>
      <c r="Y48" s="166">
        <v>2</v>
      </c>
      <c r="Z48" s="166"/>
      <c r="AA48" s="165">
        <v>60</v>
      </c>
      <c r="AB48" s="163"/>
      <c r="AC48" s="164"/>
    </row>
    <row r="49" spans="1:29" ht="30.6" customHeight="1" x14ac:dyDescent="0.2">
      <c r="A49" s="175">
        <v>6</v>
      </c>
      <c r="B49" s="172" t="s">
        <v>410</v>
      </c>
      <c r="C49" s="174" t="s">
        <v>172</v>
      </c>
      <c r="D49" s="174" t="s">
        <v>54</v>
      </c>
      <c r="E49" s="174" t="s">
        <v>178</v>
      </c>
      <c r="F49" s="174" t="s">
        <v>289</v>
      </c>
      <c r="G49" s="174" t="s">
        <v>413</v>
      </c>
      <c r="H49" s="173"/>
      <c r="I49" s="173"/>
      <c r="J49" s="213" t="s">
        <v>137</v>
      </c>
      <c r="K49" s="166">
        <v>4463</v>
      </c>
      <c r="L49" s="166">
        <v>4463</v>
      </c>
      <c r="M49" s="166">
        <v>54</v>
      </c>
      <c r="N49" s="165">
        <v>0</v>
      </c>
      <c r="O49" s="166">
        <v>1254</v>
      </c>
      <c r="P49" s="166">
        <v>54</v>
      </c>
      <c r="Q49" s="166">
        <v>3209</v>
      </c>
      <c r="R49" s="165">
        <v>0</v>
      </c>
      <c r="S49" s="165">
        <v>0</v>
      </c>
      <c r="T49" s="165">
        <v>0</v>
      </c>
      <c r="U49" s="165">
        <v>0</v>
      </c>
      <c r="V49" s="165">
        <v>0</v>
      </c>
      <c r="W49" s="166">
        <v>90</v>
      </c>
      <c r="X49" s="166"/>
      <c r="Y49" s="166">
        <v>4</v>
      </c>
      <c r="Z49" s="166"/>
      <c r="AA49" s="165">
        <v>152</v>
      </c>
      <c r="AB49" s="163"/>
      <c r="AC49" s="164"/>
    </row>
    <row r="50" spans="1:29" ht="30.6" customHeight="1" x14ac:dyDescent="0.2">
      <c r="A50" s="175">
        <v>7</v>
      </c>
      <c r="B50" s="172" t="s">
        <v>410</v>
      </c>
      <c r="C50" s="174" t="s">
        <v>172</v>
      </c>
      <c r="D50" s="174" t="s">
        <v>412</v>
      </c>
      <c r="E50" s="174"/>
      <c r="F50" s="174" t="s">
        <v>289</v>
      </c>
      <c r="G50" s="174"/>
      <c r="H50" s="173"/>
      <c r="I50" s="173"/>
      <c r="J50" s="213" t="s">
        <v>292</v>
      </c>
      <c r="K50" s="166">
        <v>60</v>
      </c>
      <c r="L50" s="166">
        <v>60</v>
      </c>
      <c r="M50" s="166">
        <v>0</v>
      </c>
      <c r="N50" s="165">
        <v>0</v>
      </c>
      <c r="O50" s="166">
        <v>0</v>
      </c>
      <c r="P50" s="166">
        <v>0</v>
      </c>
      <c r="Q50" s="166">
        <v>0</v>
      </c>
      <c r="R50" s="165">
        <v>0</v>
      </c>
      <c r="S50" s="165">
        <v>0</v>
      </c>
      <c r="T50" s="165">
        <v>0</v>
      </c>
      <c r="U50" s="165">
        <v>0</v>
      </c>
      <c r="V50" s="165">
        <v>60</v>
      </c>
      <c r="W50" s="166"/>
      <c r="X50" s="166"/>
      <c r="Y50" s="166">
        <v>1</v>
      </c>
      <c r="Z50" s="176"/>
      <c r="AA50" s="165">
        <v>4</v>
      </c>
      <c r="AB50" s="163"/>
      <c r="AC50" s="164"/>
    </row>
    <row r="51" spans="1:29" ht="30.6" customHeight="1" x14ac:dyDescent="0.2">
      <c r="A51" s="175">
        <v>8</v>
      </c>
      <c r="B51" s="172" t="s">
        <v>410</v>
      </c>
      <c r="C51" s="174" t="s">
        <v>179</v>
      </c>
      <c r="D51" s="174" t="s">
        <v>55</v>
      </c>
      <c r="E51" s="205" t="s">
        <v>180</v>
      </c>
      <c r="F51" s="174" t="s">
        <v>289</v>
      </c>
      <c r="G51" s="174" t="s">
        <v>411</v>
      </c>
      <c r="H51" s="173"/>
      <c r="I51" s="173"/>
      <c r="J51" s="206" t="s">
        <v>181</v>
      </c>
      <c r="K51" s="166">
        <v>7135</v>
      </c>
      <c r="L51" s="166">
        <v>7135</v>
      </c>
      <c r="M51" s="165">
        <v>1932</v>
      </c>
      <c r="N51" s="165">
        <v>0</v>
      </c>
      <c r="O51" s="165">
        <v>1712</v>
      </c>
      <c r="P51" s="165">
        <v>0</v>
      </c>
      <c r="Q51" s="165">
        <f>L51-O51</f>
        <v>5423</v>
      </c>
      <c r="R51" s="165">
        <v>0</v>
      </c>
      <c r="S51" s="165">
        <v>1932</v>
      </c>
      <c r="T51" s="165">
        <v>0</v>
      </c>
      <c r="U51" s="165">
        <v>0</v>
      </c>
      <c r="V51" s="165">
        <v>0</v>
      </c>
      <c r="W51" s="165">
        <v>266</v>
      </c>
      <c r="X51" s="165"/>
      <c r="Y51" s="165">
        <v>2</v>
      </c>
      <c r="Z51" s="166"/>
      <c r="AA51" s="165">
        <v>231</v>
      </c>
      <c r="AB51" s="163"/>
      <c r="AC51" s="164"/>
    </row>
    <row r="52" spans="1:29" ht="30.6" customHeight="1" thickBot="1" x14ac:dyDescent="0.25">
      <c r="A52" s="204">
        <v>152</v>
      </c>
      <c r="B52" s="201" t="s">
        <v>410</v>
      </c>
      <c r="C52" s="203" t="s">
        <v>172</v>
      </c>
      <c r="D52" s="201" t="s">
        <v>409</v>
      </c>
      <c r="E52" s="212"/>
      <c r="F52" s="203" t="s">
        <v>289</v>
      </c>
      <c r="G52" s="203" t="s">
        <v>321</v>
      </c>
      <c r="H52" s="202"/>
      <c r="I52" s="202"/>
      <c r="J52" s="211" t="s">
        <v>408</v>
      </c>
      <c r="K52" s="210">
        <v>68</v>
      </c>
      <c r="L52" s="210">
        <v>68</v>
      </c>
      <c r="M52" s="197" t="s">
        <v>314</v>
      </c>
      <c r="N52" s="197">
        <v>0</v>
      </c>
      <c r="O52" s="197" t="s">
        <v>314</v>
      </c>
      <c r="P52" s="197" t="s">
        <v>314</v>
      </c>
      <c r="Q52" s="197" t="s">
        <v>314</v>
      </c>
      <c r="R52" s="197" t="s">
        <v>314</v>
      </c>
      <c r="S52" s="197" t="s">
        <v>314</v>
      </c>
      <c r="T52" s="197" t="s">
        <v>314</v>
      </c>
      <c r="U52" s="197" t="s">
        <v>314</v>
      </c>
      <c r="V52" s="197">
        <v>1568</v>
      </c>
      <c r="W52" s="197" t="s">
        <v>314</v>
      </c>
      <c r="X52" s="197"/>
      <c r="Y52" s="197"/>
      <c r="Z52" s="210"/>
      <c r="AA52" s="197">
        <v>3</v>
      </c>
      <c r="AB52" s="209"/>
      <c r="AC52" s="196"/>
    </row>
    <row r="53" spans="1:29" ht="30.6" customHeight="1" x14ac:dyDescent="0.2">
      <c r="A53" s="195">
        <v>1</v>
      </c>
      <c r="B53" s="192" t="s">
        <v>392</v>
      </c>
      <c r="C53" s="194" t="s">
        <v>182</v>
      </c>
      <c r="D53" s="194" t="s">
        <v>57</v>
      </c>
      <c r="E53" s="208" t="s">
        <v>183</v>
      </c>
      <c r="F53" s="194" t="s">
        <v>289</v>
      </c>
      <c r="G53" s="194" t="s">
        <v>407</v>
      </c>
      <c r="H53" s="193"/>
      <c r="I53" s="193"/>
      <c r="J53" s="192" t="s">
        <v>137</v>
      </c>
      <c r="K53" s="191">
        <v>23105</v>
      </c>
      <c r="L53" s="191">
        <v>23105</v>
      </c>
      <c r="M53" s="188">
        <v>0</v>
      </c>
      <c r="N53" s="188">
        <v>0</v>
      </c>
      <c r="O53" s="207">
        <v>4175</v>
      </c>
      <c r="P53" s="207">
        <v>0</v>
      </c>
      <c r="Q53" s="207">
        <v>17041</v>
      </c>
      <c r="R53" s="207">
        <v>1889</v>
      </c>
      <c r="S53" s="186">
        <v>0</v>
      </c>
      <c r="T53" s="186">
        <v>0</v>
      </c>
      <c r="U53" s="186">
        <v>0</v>
      </c>
      <c r="V53" s="186">
        <v>0</v>
      </c>
      <c r="W53" s="207">
        <v>114</v>
      </c>
      <c r="X53" s="207"/>
      <c r="Y53" s="207">
        <v>12</v>
      </c>
      <c r="Z53" s="207"/>
      <c r="AA53" s="207">
        <v>639</v>
      </c>
      <c r="AB53" s="184"/>
      <c r="AC53" s="185"/>
    </row>
    <row r="54" spans="1:29" ht="30.6" customHeight="1" x14ac:dyDescent="0.2">
      <c r="A54" s="175">
        <f>SUM(A53+1)</f>
        <v>2</v>
      </c>
      <c r="B54" s="172" t="s">
        <v>392</v>
      </c>
      <c r="C54" s="174" t="s">
        <v>184</v>
      </c>
      <c r="D54" s="174" t="s">
        <v>58</v>
      </c>
      <c r="E54" s="174" t="s">
        <v>185</v>
      </c>
      <c r="F54" s="174" t="s">
        <v>289</v>
      </c>
      <c r="G54" s="174" t="s">
        <v>321</v>
      </c>
      <c r="H54" s="173"/>
      <c r="I54" s="173"/>
      <c r="J54" s="172" t="s">
        <v>181</v>
      </c>
      <c r="K54" s="171">
        <v>5446</v>
      </c>
      <c r="L54" s="171">
        <v>5446</v>
      </c>
      <c r="M54" s="170">
        <v>5000</v>
      </c>
      <c r="N54" s="170">
        <v>0</v>
      </c>
      <c r="O54" s="165">
        <v>0</v>
      </c>
      <c r="P54" s="165">
        <v>0</v>
      </c>
      <c r="Q54" s="165">
        <v>3451</v>
      </c>
      <c r="R54" s="165">
        <v>0</v>
      </c>
      <c r="S54" s="165">
        <v>5000</v>
      </c>
      <c r="T54" s="165">
        <v>0</v>
      </c>
      <c r="U54" s="165">
        <v>0</v>
      </c>
      <c r="V54" s="165">
        <v>5446</v>
      </c>
      <c r="W54" s="165" t="s">
        <v>315</v>
      </c>
      <c r="X54" s="165"/>
      <c r="Y54" s="165">
        <v>3</v>
      </c>
      <c r="Z54" s="183"/>
      <c r="AA54" s="165">
        <v>132</v>
      </c>
      <c r="AB54" s="164"/>
      <c r="AC54" s="164"/>
    </row>
    <row r="55" spans="1:29" ht="30.6" customHeight="1" x14ac:dyDescent="0.2">
      <c r="A55" s="175">
        <f>SUM(A54+1)</f>
        <v>3</v>
      </c>
      <c r="B55" s="172" t="s">
        <v>392</v>
      </c>
      <c r="C55" s="174" t="s">
        <v>184</v>
      </c>
      <c r="D55" s="174" t="s">
        <v>406</v>
      </c>
      <c r="E55" s="174" t="s">
        <v>186</v>
      </c>
      <c r="F55" s="174" t="s">
        <v>289</v>
      </c>
      <c r="G55" s="174" t="s">
        <v>383</v>
      </c>
      <c r="H55" s="173"/>
      <c r="I55" s="173"/>
      <c r="J55" s="206" t="s">
        <v>281</v>
      </c>
      <c r="K55" s="170">
        <v>280</v>
      </c>
      <c r="L55" s="170">
        <v>280</v>
      </c>
      <c r="M55" s="171">
        <v>7360</v>
      </c>
      <c r="N55" s="170">
        <v>0</v>
      </c>
      <c r="O55" s="165" t="s">
        <v>314</v>
      </c>
      <c r="P55" s="165">
        <v>0</v>
      </c>
      <c r="Q55" s="165">
        <v>0</v>
      </c>
      <c r="R55" s="165">
        <v>0</v>
      </c>
      <c r="S55" s="165">
        <v>7360</v>
      </c>
      <c r="T55" s="165">
        <v>0</v>
      </c>
      <c r="U55" s="165">
        <v>0</v>
      </c>
      <c r="V55" s="165">
        <v>280</v>
      </c>
      <c r="W55" s="165" t="s">
        <v>315</v>
      </c>
      <c r="X55" s="165"/>
      <c r="Y55" s="165">
        <v>1</v>
      </c>
      <c r="Z55" s="183"/>
      <c r="AA55" s="165">
        <v>0</v>
      </c>
      <c r="AB55" s="164"/>
      <c r="AC55" s="164"/>
    </row>
    <row r="56" spans="1:29" ht="30.6" customHeight="1" x14ac:dyDescent="0.2">
      <c r="A56" s="175">
        <f>SUM(A69+1)</f>
        <v>14</v>
      </c>
      <c r="B56" s="172" t="s">
        <v>392</v>
      </c>
      <c r="C56" s="174" t="s">
        <v>182</v>
      </c>
      <c r="D56" s="174" t="s">
        <v>59</v>
      </c>
      <c r="E56" s="174" t="s">
        <v>186</v>
      </c>
      <c r="F56" s="174" t="s">
        <v>289</v>
      </c>
      <c r="G56" s="174" t="s">
        <v>383</v>
      </c>
      <c r="H56" s="173"/>
      <c r="I56" s="173"/>
      <c r="J56" s="172" t="s">
        <v>187</v>
      </c>
      <c r="K56" s="171">
        <v>80</v>
      </c>
      <c r="L56" s="171">
        <v>80</v>
      </c>
      <c r="M56" s="170">
        <v>145</v>
      </c>
      <c r="N56" s="170">
        <v>800</v>
      </c>
      <c r="O56" s="165">
        <v>0</v>
      </c>
      <c r="P56" s="165">
        <v>0</v>
      </c>
      <c r="Q56" s="165">
        <v>145</v>
      </c>
      <c r="R56" s="165">
        <v>0</v>
      </c>
      <c r="S56" s="165">
        <v>0</v>
      </c>
      <c r="T56" s="165">
        <v>0</v>
      </c>
      <c r="U56" s="165">
        <v>0</v>
      </c>
      <c r="V56" s="165">
        <v>880</v>
      </c>
      <c r="W56" s="165" t="s">
        <v>314</v>
      </c>
      <c r="X56" s="165"/>
      <c r="Y56" s="165">
        <v>1</v>
      </c>
      <c r="Z56" s="183"/>
      <c r="AA56" s="165">
        <v>4</v>
      </c>
      <c r="AB56" s="164"/>
      <c r="AC56" s="164"/>
    </row>
    <row r="57" spans="1:29" ht="30.6" customHeight="1" x14ac:dyDescent="0.2">
      <c r="A57" s="175">
        <v>4</v>
      </c>
      <c r="B57" s="172" t="s">
        <v>392</v>
      </c>
      <c r="C57" s="174" t="s">
        <v>184</v>
      </c>
      <c r="D57" s="174" t="s">
        <v>60</v>
      </c>
      <c r="E57" s="174" t="s">
        <v>188</v>
      </c>
      <c r="F57" s="174" t="s">
        <v>289</v>
      </c>
      <c r="G57" s="174" t="s">
        <v>405</v>
      </c>
      <c r="H57" s="173"/>
      <c r="I57" s="173"/>
      <c r="J57" s="172" t="s">
        <v>137</v>
      </c>
      <c r="K57" s="171">
        <v>18244</v>
      </c>
      <c r="L57" s="171">
        <v>18244</v>
      </c>
      <c r="M57" s="170">
        <v>0</v>
      </c>
      <c r="N57" s="170">
        <v>0</v>
      </c>
      <c r="O57" s="165">
        <v>0</v>
      </c>
      <c r="P57" s="165">
        <v>0</v>
      </c>
      <c r="Q57" s="166">
        <v>18244</v>
      </c>
      <c r="R57" s="165">
        <v>0</v>
      </c>
      <c r="S57" s="165">
        <v>0</v>
      </c>
      <c r="T57" s="165">
        <v>0</v>
      </c>
      <c r="U57" s="165">
        <v>0</v>
      </c>
      <c r="V57" s="165">
        <v>0</v>
      </c>
      <c r="W57" s="166">
        <v>787</v>
      </c>
      <c r="X57" s="166"/>
      <c r="Y57" s="166">
        <v>13</v>
      </c>
      <c r="Z57" s="166"/>
      <c r="AA57" s="166">
        <v>607</v>
      </c>
      <c r="AB57" s="164"/>
      <c r="AC57" s="164"/>
    </row>
    <row r="58" spans="1:29" ht="30.6" customHeight="1" x14ac:dyDescent="0.2">
      <c r="A58" s="175">
        <f>SUM(A57+1)</f>
        <v>5</v>
      </c>
      <c r="B58" s="172" t="s">
        <v>392</v>
      </c>
      <c r="C58" s="174" t="s">
        <v>404</v>
      </c>
      <c r="D58" s="174" t="s">
        <v>369</v>
      </c>
      <c r="E58" s="174" t="s">
        <v>403</v>
      </c>
      <c r="F58" s="174" t="s">
        <v>289</v>
      </c>
      <c r="G58" s="174" t="s">
        <v>371</v>
      </c>
      <c r="H58" s="173"/>
      <c r="I58" s="72" t="s">
        <v>370</v>
      </c>
      <c r="J58" s="206" t="s">
        <v>369</v>
      </c>
      <c r="K58" s="171">
        <v>150</v>
      </c>
      <c r="L58" s="171">
        <v>150</v>
      </c>
      <c r="M58" s="170">
        <v>595</v>
      </c>
      <c r="N58" s="170" t="s">
        <v>315</v>
      </c>
      <c r="O58" s="165" t="s">
        <v>314</v>
      </c>
      <c r="P58" s="165">
        <v>0</v>
      </c>
      <c r="Q58" s="165" t="s">
        <v>314</v>
      </c>
      <c r="R58" s="165">
        <v>0</v>
      </c>
      <c r="S58" s="165">
        <v>595</v>
      </c>
      <c r="T58" s="165">
        <v>150</v>
      </c>
      <c r="U58" s="165" t="s">
        <v>314</v>
      </c>
      <c r="V58" s="165" t="s">
        <v>314</v>
      </c>
      <c r="W58" s="165" t="s">
        <v>315</v>
      </c>
      <c r="X58" s="165"/>
      <c r="Y58" s="165"/>
      <c r="Z58" s="166"/>
      <c r="AA58" s="165">
        <v>33</v>
      </c>
      <c r="AB58" s="164"/>
      <c r="AC58" s="163"/>
    </row>
    <row r="59" spans="1:29" ht="30.6" customHeight="1" x14ac:dyDescent="0.2">
      <c r="A59" s="175">
        <v>5</v>
      </c>
      <c r="B59" s="172" t="s">
        <v>392</v>
      </c>
      <c r="C59" s="174" t="s">
        <v>189</v>
      </c>
      <c r="D59" s="174" t="s">
        <v>61</v>
      </c>
      <c r="E59" s="205" t="s">
        <v>190</v>
      </c>
      <c r="F59" s="174" t="s">
        <v>289</v>
      </c>
      <c r="G59" s="174" t="s">
        <v>402</v>
      </c>
      <c r="H59" s="173"/>
      <c r="I59" s="173"/>
      <c r="J59" s="172" t="s">
        <v>137</v>
      </c>
      <c r="K59" s="171">
        <v>999.6</v>
      </c>
      <c r="L59" s="171">
        <v>999.6</v>
      </c>
      <c r="M59" s="170">
        <v>0</v>
      </c>
      <c r="N59" s="170">
        <v>0</v>
      </c>
      <c r="O59" s="166">
        <v>999.6</v>
      </c>
      <c r="P59" s="165">
        <v>0</v>
      </c>
      <c r="Q59" s="165">
        <v>0</v>
      </c>
      <c r="R59" s="165">
        <v>0</v>
      </c>
      <c r="S59" s="165">
        <v>0</v>
      </c>
      <c r="T59" s="166">
        <v>0</v>
      </c>
      <c r="U59" s="165">
        <v>0</v>
      </c>
      <c r="V59" s="165">
        <v>0</v>
      </c>
      <c r="W59" s="166">
        <v>12</v>
      </c>
      <c r="X59" s="166"/>
      <c r="Y59" s="166">
        <v>1</v>
      </c>
      <c r="Z59" s="166"/>
      <c r="AA59" s="166">
        <v>35</v>
      </c>
      <c r="AB59" s="163"/>
      <c r="AC59" s="163"/>
    </row>
    <row r="60" spans="1:29" ht="30.6" customHeight="1" x14ac:dyDescent="0.2">
      <c r="A60" s="175">
        <f>SUM(A59+1)</f>
        <v>6</v>
      </c>
      <c r="B60" s="172" t="s">
        <v>392</v>
      </c>
      <c r="C60" s="174" t="s">
        <v>401</v>
      </c>
      <c r="D60" s="174" t="s">
        <v>369</v>
      </c>
      <c r="E60" s="174" t="s">
        <v>400</v>
      </c>
      <c r="F60" s="174" t="s">
        <v>289</v>
      </c>
      <c r="G60" s="174" t="s">
        <v>371</v>
      </c>
      <c r="H60" s="173"/>
      <c r="I60" s="72" t="s">
        <v>370</v>
      </c>
      <c r="J60" s="206" t="s">
        <v>369</v>
      </c>
      <c r="K60" s="171">
        <v>135</v>
      </c>
      <c r="L60" s="171">
        <v>135</v>
      </c>
      <c r="M60" s="170" t="s">
        <v>315</v>
      </c>
      <c r="N60" s="170" t="s">
        <v>315</v>
      </c>
      <c r="O60" s="165" t="s">
        <v>314</v>
      </c>
      <c r="P60" s="165">
        <v>0</v>
      </c>
      <c r="Q60" s="165" t="s">
        <v>314</v>
      </c>
      <c r="R60" s="165">
        <v>0</v>
      </c>
      <c r="S60" s="165" t="s">
        <v>314</v>
      </c>
      <c r="T60" s="165">
        <v>135</v>
      </c>
      <c r="U60" s="165" t="s">
        <v>314</v>
      </c>
      <c r="V60" s="165" t="s">
        <v>314</v>
      </c>
      <c r="W60" s="165" t="s">
        <v>315</v>
      </c>
      <c r="X60" s="165"/>
      <c r="Y60" s="165"/>
      <c r="Z60" s="166"/>
      <c r="AA60" s="165">
        <v>8</v>
      </c>
      <c r="AB60" s="164"/>
      <c r="AC60" s="163"/>
    </row>
    <row r="61" spans="1:29" ht="30.6" customHeight="1" x14ac:dyDescent="0.2">
      <c r="A61" s="175">
        <v>6</v>
      </c>
      <c r="B61" s="172" t="s">
        <v>392</v>
      </c>
      <c r="C61" s="174" t="s">
        <v>191</v>
      </c>
      <c r="D61" s="174" t="s">
        <v>62</v>
      </c>
      <c r="E61" s="174" t="s">
        <v>192</v>
      </c>
      <c r="F61" s="174" t="s">
        <v>289</v>
      </c>
      <c r="G61" s="174" t="s">
        <v>399</v>
      </c>
      <c r="H61" s="173"/>
      <c r="I61" s="173"/>
      <c r="J61" s="172" t="s">
        <v>181</v>
      </c>
      <c r="K61" s="171">
        <v>454</v>
      </c>
      <c r="L61" s="171">
        <v>454</v>
      </c>
      <c r="M61" s="171">
        <v>204</v>
      </c>
      <c r="N61" s="170">
        <v>0</v>
      </c>
      <c r="O61" s="165">
        <v>0</v>
      </c>
      <c r="P61" s="165">
        <v>0</v>
      </c>
      <c r="Q61" s="165">
        <v>454</v>
      </c>
      <c r="R61" s="165">
        <v>0</v>
      </c>
      <c r="S61" s="165">
        <v>204</v>
      </c>
      <c r="T61" s="165">
        <v>0</v>
      </c>
      <c r="U61" s="165">
        <v>0</v>
      </c>
      <c r="V61" s="166">
        <v>454</v>
      </c>
      <c r="W61" s="166">
        <v>22</v>
      </c>
      <c r="X61" s="166"/>
      <c r="Y61" s="166">
        <v>1</v>
      </c>
      <c r="Z61" s="166"/>
      <c r="AA61" s="166">
        <v>23</v>
      </c>
      <c r="AB61" s="164"/>
      <c r="AC61" s="164"/>
    </row>
    <row r="62" spans="1:29" ht="30.6" customHeight="1" x14ac:dyDescent="0.2">
      <c r="A62" s="175">
        <v>7</v>
      </c>
      <c r="B62" s="172" t="s">
        <v>392</v>
      </c>
      <c r="C62" s="174" t="s">
        <v>191</v>
      </c>
      <c r="D62" s="174" t="s">
        <v>63</v>
      </c>
      <c r="E62" s="205" t="s">
        <v>193</v>
      </c>
      <c r="F62" s="174" t="s">
        <v>289</v>
      </c>
      <c r="G62" s="174" t="s">
        <v>398</v>
      </c>
      <c r="H62" s="173"/>
      <c r="I62" s="173"/>
      <c r="J62" s="172" t="s">
        <v>137</v>
      </c>
      <c r="K62" s="171">
        <v>1070</v>
      </c>
      <c r="L62" s="171">
        <v>1070</v>
      </c>
      <c r="M62" s="170">
        <v>0</v>
      </c>
      <c r="N62" s="170">
        <v>0</v>
      </c>
      <c r="O62" s="165">
        <v>1070</v>
      </c>
      <c r="P62" s="165">
        <v>0</v>
      </c>
      <c r="Q62" s="165">
        <v>0</v>
      </c>
      <c r="R62" s="165">
        <v>0</v>
      </c>
      <c r="S62" s="165">
        <v>0</v>
      </c>
      <c r="T62" s="165">
        <v>0</v>
      </c>
      <c r="U62" s="165">
        <v>0</v>
      </c>
      <c r="V62" s="165">
        <v>0</v>
      </c>
      <c r="W62" s="165" t="s">
        <v>315</v>
      </c>
      <c r="X62" s="165"/>
      <c r="Y62" s="165">
        <v>1</v>
      </c>
      <c r="Z62" s="166"/>
      <c r="AA62" s="165">
        <v>26</v>
      </c>
      <c r="AB62" s="164"/>
      <c r="AC62" s="164"/>
    </row>
    <row r="63" spans="1:29" ht="30.6" customHeight="1" x14ac:dyDescent="0.2">
      <c r="A63" s="175">
        <v>8</v>
      </c>
      <c r="B63" s="172" t="s">
        <v>392</v>
      </c>
      <c r="C63" s="174" t="s">
        <v>182</v>
      </c>
      <c r="D63" s="174" t="s">
        <v>64</v>
      </c>
      <c r="E63" s="174" t="s">
        <v>194</v>
      </c>
      <c r="F63" s="174" t="s">
        <v>289</v>
      </c>
      <c r="G63" s="174" t="s">
        <v>346</v>
      </c>
      <c r="H63" s="173"/>
      <c r="I63" s="173"/>
      <c r="J63" s="172" t="s">
        <v>137</v>
      </c>
      <c r="K63" s="171">
        <v>1410.3</v>
      </c>
      <c r="L63" s="171">
        <v>1410.3</v>
      </c>
      <c r="M63" s="170">
        <v>0</v>
      </c>
      <c r="N63" s="170">
        <v>0</v>
      </c>
      <c r="O63" s="165">
        <v>0</v>
      </c>
      <c r="P63" s="165">
        <v>0</v>
      </c>
      <c r="Q63" s="165">
        <v>0</v>
      </c>
      <c r="R63" s="165">
        <v>0</v>
      </c>
      <c r="S63" s="165">
        <v>0</v>
      </c>
      <c r="T63" s="165">
        <v>0</v>
      </c>
      <c r="U63" s="165">
        <v>0</v>
      </c>
      <c r="V63" s="165">
        <v>1410</v>
      </c>
      <c r="W63" s="165" t="s">
        <v>315</v>
      </c>
      <c r="X63" s="165"/>
      <c r="Y63" s="165">
        <v>1</v>
      </c>
      <c r="Z63" s="166"/>
      <c r="AA63" s="165">
        <v>16</v>
      </c>
      <c r="AB63" s="163"/>
      <c r="AC63" s="164"/>
    </row>
    <row r="64" spans="1:29" ht="30.6" customHeight="1" x14ac:dyDescent="0.2">
      <c r="A64" s="175">
        <v>8</v>
      </c>
      <c r="B64" s="172" t="s">
        <v>392</v>
      </c>
      <c r="C64" s="174" t="s">
        <v>182</v>
      </c>
      <c r="D64" s="174" t="s">
        <v>64</v>
      </c>
      <c r="E64" s="174" t="s">
        <v>195</v>
      </c>
      <c r="F64" s="174" t="s">
        <v>289</v>
      </c>
      <c r="G64" s="174" t="s">
        <v>346</v>
      </c>
      <c r="H64" s="173"/>
      <c r="I64" s="173"/>
      <c r="J64" s="172" t="s">
        <v>137</v>
      </c>
      <c r="K64" s="171">
        <v>280</v>
      </c>
      <c r="L64" s="171">
        <v>280</v>
      </c>
      <c r="M64" s="170">
        <v>0</v>
      </c>
      <c r="N64" s="170">
        <v>0</v>
      </c>
      <c r="O64" s="165">
        <v>0</v>
      </c>
      <c r="P64" s="165">
        <v>0</v>
      </c>
      <c r="Q64" s="165">
        <v>0</v>
      </c>
      <c r="R64" s="165">
        <v>0</v>
      </c>
      <c r="S64" s="165">
        <v>0</v>
      </c>
      <c r="T64" s="165">
        <v>0</v>
      </c>
      <c r="U64" s="165">
        <v>0</v>
      </c>
      <c r="V64" s="165">
        <v>280</v>
      </c>
      <c r="W64" s="165" t="s">
        <v>315</v>
      </c>
      <c r="X64" s="165"/>
      <c r="Y64" s="165">
        <v>1</v>
      </c>
      <c r="Z64" s="183"/>
      <c r="AA64" s="165">
        <v>16</v>
      </c>
      <c r="AB64" s="163"/>
      <c r="AC64" s="164"/>
    </row>
    <row r="65" spans="1:29" ht="30.6" customHeight="1" x14ac:dyDescent="0.2">
      <c r="A65" s="175">
        <v>9</v>
      </c>
      <c r="B65" s="172" t="s">
        <v>392</v>
      </c>
      <c r="C65" s="174" t="s">
        <v>196</v>
      </c>
      <c r="D65" s="174" t="s">
        <v>65</v>
      </c>
      <c r="E65" s="205" t="s">
        <v>197</v>
      </c>
      <c r="F65" s="174" t="s">
        <v>289</v>
      </c>
      <c r="G65" s="174" t="s">
        <v>390</v>
      </c>
      <c r="H65" s="173"/>
      <c r="I65" s="173"/>
      <c r="J65" s="172" t="s">
        <v>137</v>
      </c>
      <c r="K65" s="171">
        <v>4022.13</v>
      </c>
      <c r="L65" s="171">
        <v>4022.13</v>
      </c>
      <c r="M65" s="170">
        <v>326.08999999999997</v>
      </c>
      <c r="N65" s="170">
        <v>0</v>
      </c>
      <c r="O65" s="165">
        <v>1804</v>
      </c>
      <c r="P65" s="165">
        <v>326</v>
      </c>
      <c r="Q65" s="165">
        <v>2218</v>
      </c>
      <c r="R65" s="165">
        <v>0</v>
      </c>
      <c r="S65" s="165">
        <v>0</v>
      </c>
      <c r="T65" s="165">
        <v>0</v>
      </c>
      <c r="U65" s="165">
        <v>0</v>
      </c>
      <c r="V65" s="165">
        <v>0</v>
      </c>
      <c r="W65" s="165">
        <v>118</v>
      </c>
      <c r="X65" s="165"/>
      <c r="Y65" s="165">
        <v>2</v>
      </c>
      <c r="Z65" s="166"/>
      <c r="AA65" s="165">
        <v>108</v>
      </c>
      <c r="AB65" s="163"/>
      <c r="AC65" s="164"/>
    </row>
    <row r="66" spans="1:29" ht="30.6" customHeight="1" x14ac:dyDescent="0.2">
      <c r="A66" s="175">
        <f>SUM(A65+1)</f>
        <v>10</v>
      </c>
      <c r="B66" s="172" t="s">
        <v>392</v>
      </c>
      <c r="C66" s="174" t="s">
        <v>198</v>
      </c>
      <c r="D66" s="174" t="s">
        <v>66</v>
      </c>
      <c r="E66" s="205" t="s">
        <v>199</v>
      </c>
      <c r="F66" s="174" t="s">
        <v>289</v>
      </c>
      <c r="G66" s="174" t="s">
        <v>397</v>
      </c>
      <c r="H66" s="173"/>
      <c r="I66" s="173"/>
      <c r="J66" s="172" t="s">
        <v>137</v>
      </c>
      <c r="K66" s="171">
        <v>665</v>
      </c>
      <c r="L66" s="171">
        <v>665</v>
      </c>
      <c r="M66" s="170">
        <v>308</v>
      </c>
      <c r="N66" s="170">
        <v>0</v>
      </c>
      <c r="O66" s="165">
        <v>973</v>
      </c>
      <c r="P66" s="165">
        <v>0</v>
      </c>
      <c r="Q66" s="165">
        <v>0</v>
      </c>
      <c r="R66" s="165">
        <v>0</v>
      </c>
      <c r="S66" s="165">
        <v>0</v>
      </c>
      <c r="T66" s="165">
        <v>0</v>
      </c>
      <c r="U66" s="165">
        <v>0</v>
      </c>
      <c r="V66" s="165">
        <v>0</v>
      </c>
      <c r="W66" s="165" t="s">
        <v>315</v>
      </c>
      <c r="X66" s="165"/>
      <c r="Y66" s="165">
        <v>1</v>
      </c>
      <c r="Z66" s="166"/>
      <c r="AA66" s="165">
        <v>20</v>
      </c>
      <c r="AB66" s="163"/>
      <c r="AC66" s="164"/>
    </row>
    <row r="67" spans="1:29" ht="30.6" customHeight="1" x14ac:dyDescent="0.2">
      <c r="A67" s="175">
        <f>SUM(A66+1)</f>
        <v>11</v>
      </c>
      <c r="B67" s="172" t="s">
        <v>392</v>
      </c>
      <c r="C67" s="174" t="s">
        <v>182</v>
      </c>
      <c r="D67" s="174" t="s">
        <v>67</v>
      </c>
      <c r="E67" s="174" t="s">
        <v>194</v>
      </c>
      <c r="F67" s="174" t="s">
        <v>289</v>
      </c>
      <c r="G67" s="174" t="s">
        <v>396</v>
      </c>
      <c r="H67" s="173"/>
      <c r="I67" s="173"/>
      <c r="J67" s="172" t="s">
        <v>137</v>
      </c>
      <c r="K67" s="171">
        <v>611</v>
      </c>
      <c r="L67" s="171">
        <v>611</v>
      </c>
      <c r="M67" s="170">
        <v>0</v>
      </c>
      <c r="N67" s="170">
        <v>0</v>
      </c>
      <c r="O67" s="165">
        <v>0</v>
      </c>
      <c r="P67" s="165">
        <v>0</v>
      </c>
      <c r="Q67" s="165">
        <v>0</v>
      </c>
      <c r="R67" s="165">
        <v>0</v>
      </c>
      <c r="S67" s="165">
        <v>0</v>
      </c>
      <c r="T67" s="165">
        <v>0</v>
      </c>
      <c r="U67" s="165">
        <v>0</v>
      </c>
      <c r="V67" s="165">
        <v>611</v>
      </c>
      <c r="W67" s="165">
        <v>15</v>
      </c>
      <c r="X67" s="165"/>
      <c r="Y67" s="165">
        <v>1</v>
      </c>
      <c r="Z67" s="183"/>
      <c r="AA67" s="165">
        <v>6</v>
      </c>
      <c r="AB67" s="164"/>
      <c r="AC67" s="164"/>
    </row>
    <row r="68" spans="1:29" ht="30.6" customHeight="1" x14ac:dyDescent="0.2">
      <c r="A68" s="175">
        <f>SUM(A67+1)</f>
        <v>12</v>
      </c>
      <c r="B68" s="172" t="s">
        <v>392</v>
      </c>
      <c r="C68" s="205" t="s">
        <v>200</v>
      </c>
      <c r="D68" s="174" t="s">
        <v>68</v>
      </c>
      <c r="E68" s="205" t="s">
        <v>201</v>
      </c>
      <c r="F68" s="174" t="s">
        <v>289</v>
      </c>
      <c r="G68" s="174" t="s">
        <v>395</v>
      </c>
      <c r="H68" s="173"/>
      <c r="I68" s="173"/>
      <c r="J68" s="172" t="s">
        <v>202</v>
      </c>
      <c r="K68" s="171">
        <v>2199</v>
      </c>
      <c r="L68" s="171">
        <v>2199</v>
      </c>
      <c r="M68" s="170">
        <v>0</v>
      </c>
      <c r="N68" s="170">
        <v>0</v>
      </c>
      <c r="O68" s="165">
        <v>1273</v>
      </c>
      <c r="P68" s="165">
        <v>0</v>
      </c>
      <c r="Q68" s="165">
        <v>926</v>
      </c>
      <c r="R68" s="165">
        <v>0</v>
      </c>
      <c r="S68" s="165">
        <v>0</v>
      </c>
      <c r="T68" s="165">
        <v>0</v>
      </c>
      <c r="U68" s="165">
        <v>0</v>
      </c>
      <c r="V68" s="165">
        <v>0</v>
      </c>
      <c r="W68" s="165" t="s">
        <v>314</v>
      </c>
      <c r="X68" s="165"/>
      <c r="Y68" s="165">
        <v>3</v>
      </c>
      <c r="Z68" s="166"/>
      <c r="AA68" s="165">
        <v>53</v>
      </c>
      <c r="AB68" s="163"/>
      <c r="AC68" s="164"/>
    </row>
    <row r="69" spans="1:29" ht="30.6" customHeight="1" x14ac:dyDescent="0.2">
      <c r="A69" s="175">
        <f>SUM(A68+1)</f>
        <v>13</v>
      </c>
      <c r="B69" s="172" t="s">
        <v>392</v>
      </c>
      <c r="C69" s="174" t="s">
        <v>203</v>
      </c>
      <c r="D69" s="174" t="s">
        <v>69</v>
      </c>
      <c r="E69" s="174" t="s">
        <v>204</v>
      </c>
      <c r="F69" s="174" t="s">
        <v>289</v>
      </c>
      <c r="G69" s="174" t="s">
        <v>394</v>
      </c>
      <c r="H69" s="173"/>
      <c r="I69" s="173"/>
      <c r="J69" s="172" t="s">
        <v>169</v>
      </c>
      <c r="K69" s="171">
        <v>2420</v>
      </c>
      <c r="L69" s="171">
        <v>2420</v>
      </c>
      <c r="M69" s="170">
        <v>0</v>
      </c>
      <c r="N69" s="170">
        <v>0</v>
      </c>
      <c r="O69" s="165">
        <v>1503</v>
      </c>
      <c r="P69" s="165">
        <v>0</v>
      </c>
      <c r="Q69" s="165">
        <v>917</v>
      </c>
      <c r="R69" s="165">
        <v>0</v>
      </c>
      <c r="S69" s="165">
        <v>0</v>
      </c>
      <c r="T69" s="165">
        <v>0</v>
      </c>
      <c r="U69" s="165">
        <v>0</v>
      </c>
      <c r="V69" s="165">
        <v>0</v>
      </c>
      <c r="W69" s="165" t="s">
        <v>314</v>
      </c>
      <c r="X69" s="165"/>
      <c r="Y69" s="165">
        <v>2</v>
      </c>
      <c r="Z69" s="166"/>
      <c r="AA69" s="165">
        <v>34</v>
      </c>
      <c r="AB69" s="163"/>
      <c r="AC69" s="164"/>
    </row>
    <row r="70" spans="1:29" ht="30.6" customHeight="1" x14ac:dyDescent="0.2">
      <c r="A70" s="175">
        <f>SUM(A56+1)</f>
        <v>15</v>
      </c>
      <c r="B70" s="172" t="s">
        <v>392</v>
      </c>
      <c r="C70" s="174" t="s">
        <v>184</v>
      </c>
      <c r="D70" s="174" t="s">
        <v>70</v>
      </c>
      <c r="E70" s="174" t="s">
        <v>205</v>
      </c>
      <c r="F70" s="174" t="s">
        <v>289</v>
      </c>
      <c r="G70" s="174" t="s">
        <v>393</v>
      </c>
      <c r="H70" s="173"/>
      <c r="I70" s="173"/>
      <c r="J70" s="172" t="s">
        <v>137</v>
      </c>
      <c r="K70" s="171">
        <v>30</v>
      </c>
      <c r="L70" s="171">
        <v>30</v>
      </c>
      <c r="M70" s="170">
        <v>0</v>
      </c>
      <c r="N70" s="170">
        <v>273</v>
      </c>
      <c r="O70" s="165">
        <v>0</v>
      </c>
      <c r="P70" s="165">
        <v>0</v>
      </c>
      <c r="Q70" s="165">
        <v>0</v>
      </c>
      <c r="R70" s="165">
        <v>0</v>
      </c>
      <c r="S70" s="165">
        <v>0</v>
      </c>
      <c r="T70" s="165">
        <v>0</v>
      </c>
      <c r="U70" s="165">
        <v>0</v>
      </c>
      <c r="V70" s="165">
        <v>303</v>
      </c>
      <c r="W70" s="165" t="s">
        <v>314</v>
      </c>
      <c r="X70" s="165"/>
      <c r="Y70" s="165">
        <v>1</v>
      </c>
      <c r="Z70" s="176"/>
      <c r="AA70" s="165">
        <v>17</v>
      </c>
      <c r="AB70" s="164"/>
      <c r="AC70" s="164"/>
    </row>
    <row r="71" spans="1:29" ht="30.6" customHeight="1" x14ac:dyDescent="0.2">
      <c r="A71" s="175">
        <f>SUM(A70+1)</f>
        <v>16</v>
      </c>
      <c r="B71" s="172" t="s">
        <v>392</v>
      </c>
      <c r="C71" s="174" t="s">
        <v>184</v>
      </c>
      <c r="D71" s="174" t="s">
        <v>71</v>
      </c>
      <c r="E71" s="174" t="s">
        <v>205</v>
      </c>
      <c r="F71" s="174" t="s">
        <v>289</v>
      </c>
      <c r="G71" s="174" t="s">
        <v>365</v>
      </c>
      <c r="H71" s="173"/>
      <c r="I71" s="173"/>
      <c r="J71" s="172" t="s">
        <v>187</v>
      </c>
      <c r="K71" s="171">
        <v>20</v>
      </c>
      <c r="L71" s="171">
        <v>20</v>
      </c>
      <c r="M71" s="170">
        <v>0</v>
      </c>
      <c r="N71" s="170">
        <v>0</v>
      </c>
      <c r="O71" s="165">
        <v>0</v>
      </c>
      <c r="P71" s="165">
        <v>0</v>
      </c>
      <c r="Q71" s="165">
        <v>0</v>
      </c>
      <c r="R71" s="165">
        <v>0</v>
      </c>
      <c r="S71" s="165">
        <v>0</v>
      </c>
      <c r="T71" s="165">
        <v>0</v>
      </c>
      <c r="U71" s="165">
        <v>0</v>
      </c>
      <c r="V71" s="165">
        <v>20</v>
      </c>
      <c r="W71" s="165" t="s">
        <v>314</v>
      </c>
      <c r="X71" s="165"/>
      <c r="Y71" s="165">
        <v>1</v>
      </c>
      <c r="Z71" s="179"/>
      <c r="AA71" s="165">
        <v>12</v>
      </c>
      <c r="AB71" s="164"/>
      <c r="AC71" s="164"/>
    </row>
    <row r="72" spans="1:29" ht="30.6" customHeight="1" thickBot="1" x14ac:dyDescent="0.25">
      <c r="A72" s="204">
        <f>SUM(A71+1)</f>
        <v>17</v>
      </c>
      <c r="B72" s="201" t="s">
        <v>392</v>
      </c>
      <c r="C72" s="203" t="s">
        <v>184</v>
      </c>
      <c r="D72" s="203" t="s">
        <v>72</v>
      </c>
      <c r="E72" s="203" t="s">
        <v>205</v>
      </c>
      <c r="F72" s="203" t="s">
        <v>289</v>
      </c>
      <c r="G72" s="203" t="s">
        <v>391</v>
      </c>
      <c r="H72" s="202"/>
      <c r="I72" s="202"/>
      <c r="J72" s="201" t="s">
        <v>187</v>
      </c>
      <c r="K72" s="200">
        <v>5334</v>
      </c>
      <c r="L72" s="200">
        <v>5334</v>
      </c>
      <c r="M72" s="199">
        <v>0</v>
      </c>
      <c r="N72" s="199">
        <v>0</v>
      </c>
      <c r="O72" s="197">
        <v>0</v>
      </c>
      <c r="P72" s="197">
        <v>0</v>
      </c>
      <c r="Q72" s="197">
        <v>0</v>
      </c>
      <c r="R72" s="197">
        <v>0</v>
      </c>
      <c r="S72" s="197">
        <v>5334</v>
      </c>
      <c r="T72" s="197">
        <v>0</v>
      </c>
      <c r="U72" s="197">
        <v>0</v>
      </c>
      <c r="V72" s="197">
        <v>0</v>
      </c>
      <c r="W72" s="197" t="s">
        <v>314</v>
      </c>
      <c r="X72" s="197"/>
      <c r="Y72" s="197">
        <v>1</v>
      </c>
      <c r="Z72" s="198"/>
      <c r="AA72" s="197">
        <v>0</v>
      </c>
      <c r="AB72" s="196"/>
      <c r="AC72" s="196"/>
    </row>
    <row r="73" spans="1:29" ht="30.6" customHeight="1" x14ac:dyDescent="0.2">
      <c r="A73" s="195">
        <v>1</v>
      </c>
      <c r="B73" s="192" t="s">
        <v>366</v>
      </c>
      <c r="C73" s="194" t="s">
        <v>206</v>
      </c>
      <c r="D73" s="194" t="s">
        <v>52</v>
      </c>
      <c r="E73" s="194" t="s">
        <v>207</v>
      </c>
      <c r="F73" s="194" t="s">
        <v>289</v>
      </c>
      <c r="G73" s="194" t="s">
        <v>321</v>
      </c>
      <c r="H73" s="193"/>
      <c r="I73" s="193"/>
      <c r="J73" s="192" t="s">
        <v>137</v>
      </c>
      <c r="K73" s="191">
        <v>377</v>
      </c>
      <c r="L73" s="191">
        <v>377</v>
      </c>
      <c r="M73" s="188">
        <v>0</v>
      </c>
      <c r="N73" s="188">
        <v>0</v>
      </c>
      <c r="O73" s="186">
        <v>377</v>
      </c>
      <c r="P73" s="190">
        <v>0</v>
      </c>
      <c r="Q73" s="190">
        <v>0</v>
      </c>
      <c r="R73" s="190" t="s">
        <v>314</v>
      </c>
      <c r="S73" s="190" t="s">
        <v>314</v>
      </c>
      <c r="T73" s="190" t="s">
        <v>314</v>
      </c>
      <c r="U73" s="190" t="s">
        <v>314</v>
      </c>
      <c r="V73" s="190">
        <v>0</v>
      </c>
      <c r="W73" s="189" t="s">
        <v>315</v>
      </c>
      <c r="X73" s="189"/>
      <c r="Y73" s="188">
        <v>1</v>
      </c>
      <c r="Z73" s="187"/>
      <c r="AA73" s="186">
        <v>15</v>
      </c>
      <c r="AB73" s="184"/>
      <c r="AC73" s="185"/>
    </row>
    <row r="74" spans="1:29" ht="30.6" customHeight="1" x14ac:dyDescent="0.2">
      <c r="A74" s="175">
        <f>SUM(A73+1)</f>
        <v>2</v>
      </c>
      <c r="B74" s="172" t="s">
        <v>366</v>
      </c>
      <c r="C74" s="174" t="s">
        <v>208</v>
      </c>
      <c r="D74" s="174" t="s">
        <v>74</v>
      </c>
      <c r="E74" s="174" t="s">
        <v>209</v>
      </c>
      <c r="F74" s="174" t="s">
        <v>289</v>
      </c>
      <c r="G74" s="174" t="s">
        <v>390</v>
      </c>
      <c r="H74" s="173"/>
      <c r="I74" s="173"/>
      <c r="J74" s="172" t="s">
        <v>137</v>
      </c>
      <c r="K74" s="171">
        <v>16006</v>
      </c>
      <c r="L74" s="171">
        <v>16006</v>
      </c>
      <c r="M74" s="170">
        <v>0</v>
      </c>
      <c r="N74" s="170">
        <v>0</v>
      </c>
      <c r="O74" s="166">
        <v>2777</v>
      </c>
      <c r="P74" s="166">
        <v>470</v>
      </c>
      <c r="Q74" s="166">
        <v>9897</v>
      </c>
      <c r="R74" s="166">
        <v>2862</v>
      </c>
      <c r="S74" s="169" t="s">
        <v>314</v>
      </c>
      <c r="T74" s="169" t="s">
        <v>314</v>
      </c>
      <c r="U74" s="169" t="s">
        <v>314</v>
      </c>
      <c r="V74" s="169">
        <v>0</v>
      </c>
      <c r="W74" s="180">
        <v>91</v>
      </c>
      <c r="X74" s="180"/>
      <c r="Y74" s="171">
        <v>3</v>
      </c>
      <c r="Z74" s="176"/>
      <c r="AA74" s="165">
        <v>654</v>
      </c>
      <c r="AB74" s="163"/>
      <c r="AC74" s="164"/>
    </row>
    <row r="75" spans="1:29" ht="30.6" customHeight="1" x14ac:dyDescent="0.2">
      <c r="A75" s="175">
        <f>SUM(A74+1)</f>
        <v>3</v>
      </c>
      <c r="B75" s="172" t="s">
        <v>366</v>
      </c>
      <c r="C75" s="174" t="s">
        <v>210</v>
      </c>
      <c r="D75" s="174" t="s">
        <v>52</v>
      </c>
      <c r="E75" s="174" t="s">
        <v>211</v>
      </c>
      <c r="F75" s="174" t="s">
        <v>289</v>
      </c>
      <c r="G75" s="174" t="s">
        <v>371</v>
      </c>
      <c r="H75" s="173"/>
      <c r="I75" s="173"/>
      <c r="J75" s="172" t="s">
        <v>137</v>
      </c>
      <c r="K75" s="171">
        <v>470.45</v>
      </c>
      <c r="L75" s="171">
        <v>470.45</v>
      </c>
      <c r="M75" s="170">
        <v>0</v>
      </c>
      <c r="N75" s="170">
        <v>0</v>
      </c>
      <c r="O75" s="165">
        <v>0</v>
      </c>
      <c r="P75" s="165">
        <v>30</v>
      </c>
      <c r="Q75" s="165">
        <v>440</v>
      </c>
      <c r="R75" s="165"/>
      <c r="S75" s="169" t="s">
        <v>314</v>
      </c>
      <c r="T75" s="169" t="s">
        <v>314</v>
      </c>
      <c r="U75" s="169" t="s">
        <v>314</v>
      </c>
      <c r="V75" s="169" t="s">
        <v>314</v>
      </c>
      <c r="W75" s="168" t="s">
        <v>315</v>
      </c>
      <c r="X75" s="168"/>
      <c r="Y75" s="170">
        <v>1</v>
      </c>
      <c r="Z75" s="179"/>
      <c r="AA75" s="165">
        <v>11</v>
      </c>
      <c r="AB75" s="163"/>
      <c r="AC75" s="164"/>
    </row>
    <row r="76" spans="1:29" ht="30.6" customHeight="1" x14ac:dyDescent="0.2">
      <c r="A76" s="175">
        <f>SUM(A75+1)</f>
        <v>4</v>
      </c>
      <c r="B76" s="172" t="s">
        <v>366</v>
      </c>
      <c r="C76" s="174" t="s">
        <v>210</v>
      </c>
      <c r="D76" s="174" t="s">
        <v>75</v>
      </c>
      <c r="E76" s="174" t="s">
        <v>212</v>
      </c>
      <c r="F76" s="174" t="s">
        <v>289</v>
      </c>
      <c r="G76" s="174" t="s">
        <v>389</v>
      </c>
      <c r="H76" s="173"/>
      <c r="I76" s="173"/>
      <c r="J76" s="172" t="s">
        <v>137</v>
      </c>
      <c r="K76" s="171">
        <v>19390</v>
      </c>
      <c r="L76" s="171">
        <v>19390</v>
      </c>
      <c r="M76" s="170">
        <v>1402.11</v>
      </c>
      <c r="N76" s="170">
        <v>0</v>
      </c>
      <c r="O76" s="166">
        <v>0</v>
      </c>
      <c r="P76" s="166">
        <v>0</v>
      </c>
      <c r="Q76" s="180">
        <v>18764</v>
      </c>
      <c r="R76" s="166"/>
      <c r="S76" s="169" t="s">
        <v>314</v>
      </c>
      <c r="T76" s="169" t="s">
        <v>314</v>
      </c>
      <c r="U76" s="169" t="s">
        <v>314</v>
      </c>
      <c r="V76" s="165">
        <v>2028</v>
      </c>
      <c r="W76" s="180">
        <v>516</v>
      </c>
      <c r="X76" s="180"/>
      <c r="Y76" s="171">
        <v>21</v>
      </c>
      <c r="Z76" s="176"/>
      <c r="AA76" s="165">
        <v>658</v>
      </c>
      <c r="AB76" s="164"/>
      <c r="AC76" s="164"/>
    </row>
    <row r="77" spans="1:29" ht="30.6" customHeight="1" x14ac:dyDescent="0.2">
      <c r="A77" s="175">
        <f>SUM(A76+1)</f>
        <v>5</v>
      </c>
      <c r="B77" s="172" t="s">
        <v>366</v>
      </c>
      <c r="C77" s="174" t="s">
        <v>213</v>
      </c>
      <c r="D77" s="174" t="s">
        <v>76</v>
      </c>
      <c r="E77" s="182" t="s">
        <v>388</v>
      </c>
      <c r="F77" s="174" t="s">
        <v>289</v>
      </c>
      <c r="G77" s="174" t="s">
        <v>346</v>
      </c>
      <c r="H77" s="173"/>
      <c r="I77" s="173"/>
      <c r="J77" s="172" t="s">
        <v>137</v>
      </c>
      <c r="K77" s="171">
        <v>180</v>
      </c>
      <c r="L77" s="171">
        <v>180</v>
      </c>
      <c r="M77" s="170">
        <v>0</v>
      </c>
      <c r="N77" s="170">
        <v>0</v>
      </c>
      <c r="O77" s="169">
        <v>0</v>
      </c>
      <c r="P77" s="164">
        <v>0</v>
      </c>
      <c r="Q77" s="165">
        <v>0</v>
      </c>
      <c r="R77" s="169" t="s">
        <v>314</v>
      </c>
      <c r="S77" s="165"/>
      <c r="T77" s="169" t="s">
        <v>314</v>
      </c>
      <c r="U77" s="169" t="s">
        <v>314</v>
      </c>
      <c r="V77" s="165">
        <f>L77</f>
        <v>180</v>
      </c>
      <c r="W77" s="168" t="s">
        <v>315</v>
      </c>
      <c r="X77" s="168"/>
      <c r="Y77" s="170"/>
      <c r="Z77" s="183"/>
      <c r="AA77" s="165">
        <v>24</v>
      </c>
      <c r="AB77" s="164"/>
      <c r="AC77" s="163"/>
    </row>
    <row r="78" spans="1:29" ht="30.6" customHeight="1" x14ac:dyDescent="0.2">
      <c r="A78" s="175">
        <f>SUM(A77+1)</f>
        <v>6</v>
      </c>
      <c r="B78" s="172" t="s">
        <v>366</v>
      </c>
      <c r="C78" s="174" t="s">
        <v>213</v>
      </c>
      <c r="D78" s="174" t="s">
        <v>76</v>
      </c>
      <c r="E78" s="182" t="s">
        <v>387</v>
      </c>
      <c r="F78" s="174" t="s">
        <v>289</v>
      </c>
      <c r="G78" s="174" t="s">
        <v>346</v>
      </c>
      <c r="H78" s="173"/>
      <c r="I78" s="173"/>
      <c r="J78" s="172" t="s">
        <v>137</v>
      </c>
      <c r="K78" s="171">
        <v>25.5</v>
      </c>
      <c r="L78" s="171">
        <v>25.5</v>
      </c>
      <c r="M78" s="170">
        <v>878</v>
      </c>
      <c r="N78" s="170">
        <v>0</v>
      </c>
      <c r="O78" s="169">
        <v>0</v>
      </c>
      <c r="P78" s="164">
        <v>0</v>
      </c>
      <c r="Q78" s="165">
        <v>0</v>
      </c>
      <c r="R78" s="169" t="s">
        <v>314</v>
      </c>
      <c r="S78" s="165">
        <v>878</v>
      </c>
      <c r="T78" s="169" t="s">
        <v>314</v>
      </c>
      <c r="U78" s="169" t="s">
        <v>314</v>
      </c>
      <c r="V78" s="165">
        <f>L78</f>
        <v>25.5</v>
      </c>
      <c r="W78" s="168" t="s">
        <v>315</v>
      </c>
      <c r="X78" s="168"/>
      <c r="Y78" s="170">
        <v>1</v>
      </c>
      <c r="Z78" s="176"/>
      <c r="AA78" s="165">
        <v>24</v>
      </c>
      <c r="AB78" s="164"/>
      <c r="AC78" s="163"/>
    </row>
    <row r="79" spans="1:29" ht="30.6" customHeight="1" x14ac:dyDescent="0.2">
      <c r="A79" s="175">
        <v>6</v>
      </c>
      <c r="B79" s="172" t="s">
        <v>366</v>
      </c>
      <c r="C79" s="174" t="s">
        <v>213</v>
      </c>
      <c r="D79" s="174" t="s">
        <v>77</v>
      </c>
      <c r="E79" s="174" t="s">
        <v>214</v>
      </c>
      <c r="F79" s="174" t="s">
        <v>289</v>
      </c>
      <c r="G79" s="174" t="s">
        <v>386</v>
      </c>
      <c r="H79" s="173"/>
      <c r="I79" s="173"/>
      <c r="J79" s="172" t="s">
        <v>137</v>
      </c>
      <c r="K79" s="171">
        <v>3122</v>
      </c>
      <c r="L79" s="171">
        <v>3122</v>
      </c>
      <c r="M79" s="170">
        <v>0</v>
      </c>
      <c r="N79" s="170">
        <v>0</v>
      </c>
      <c r="O79" s="166">
        <v>1108</v>
      </c>
      <c r="P79" s="169">
        <v>0</v>
      </c>
      <c r="Q79" s="166">
        <v>2014</v>
      </c>
      <c r="R79" s="169" t="s">
        <v>314</v>
      </c>
      <c r="S79" s="169" t="s">
        <v>314</v>
      </c>
      <c r="T79" s="169" t="s">
        <v>314</v>
      </c>
      <c r="U79" s="169" t="s">
        <v>314</v>
      </c>
      <c r="V79" s="169">
        <v>0</v>
      </c>
      <c r="W79" s="180">
        <v>33</v>
      </c>
      <c r="X79" s="180"/>
      <c r="Y79" s="171">
        <v>3</v>
      </c>
      <c r="Z79" s="176"/>
      <c r="AA79" s="165">
        <v>83</v>
      </c>
      <c r="AB79" s="163"/>
      <c r="AC79" s="164"/>
    </row>
    <row r="80" spans="1:29" ht="30.6" customHeight="1" x14ac:dyDescent="0.2">
      <c r="A80" s="175">
        <v>7</v>
      </c>
      <c r="B80" s="172" t="s">
        <v>366</v>
      </c>
      <c r="C80" s="174" t="s">
        <v>215</v>
      </c>
      <c r="D80" s="174" t="s">
        <v>78</v>
      </c>
      <c r="E80" s="182" t="s">
        <v>216</v>
      </c>
      <c r="F80" s="174" t="s">
        <v>289</v>
      </c>
      <c r="G80" s="174" t="s">
        <v>371</v>
      </c>
      <c r="H80" s="173"/>
      <c r="I80" s="173"/>
      <c r="J80" s="172" t="s">
        <v>137</v>
      </c>
      <c r="K80" s="171">
        <v>280</v>
      </c>
      <c r="L80" s="171">
        <v>280</v>
      </c>
      <c r="M80" s="170">
        <v>0</v>
      </c>
      <c r="N80" s="170">
        <v>0</v>
      </c>
      <c r="O80" s="169">
        <v>0</v>
      </c>
      <c r="P80" s="169">
        <v>0</v>
      </c>
      <c r="Q80" s="169">
        <v>0</v>
      </c>
      <c r="R80" s="169" t="s">
        <v>314</v>
      </c>
      <c r="S80" s="169" t="s">
        <v>314</v>
      </c>
      <c r="T80" s="169" t="s">
        <v>314</v>
      </c>
      <c r="U80" s="169" t="s">
        <v>314</v>
      </c>
      <c r="V80" s="167">
        <f>L80</f>
        <v>280</v>
      </c>
      <c r="W80" s="168" t="s">
        <v>315</v>
      </c>
      <c r="X80" s="168"/>
      <c r="Y80" s="170">
        <v>1</v>
      </c>
      <c r="Z80" s="179"/>
      <c r="AA80" s="165">
        <v>3</v>
      </c>
      <c r="AB80" s="164"/>
      <c r="AC80" s="163"/>
    </row>
    <row r="81" spans="1:29" ht="30.6" customHeight="1" x14ac:dyDescent="0.2">
      <c r="A81" s="175">
        <f>SUM(A80+1)</f>
        <v>8</v>
      </c>
      <c r="B81" s="172" t="s">
        <v>366</v>
      </c>
      <c r="C81" s="174" t="s">
        <v>217</v>
      </c>
      <c r="D81" s="174" t="s">
        <v>79</v>
      </c>
      <c r="E81" s="182" t="s">
        <v>218</v>
      </c>
      <c r="F81" s="174" t="s">
        <v>289</v>
      </c>
      <c r="G81" s="174" t="s">
        <v>385</v>
      </c>
      <c r="H81" s="173"/>
      <c r="I81" s="173"/>
      <c r="J81" s="172" t="s">
        <v>137</v>
      </c>
      <c r="K81" s="171">
        <v>81</v>
      </c>
      <c r="L81" s="171">
        <v>81</v>
      </c>
      <c r="M81" s="170">
        <v>0</v>
      </c>
      <c r="N81" s="170">
        <v>0</v>
      </c>
      <c r="O81" s="169">
        <v>0</v>
      </c>
      <c r="P81" s="169">
        <v>0</v>
      </c>
      <c r="Q81" s="169">
        <v>0</v>
      </c>
      <c r="R81" s="169" t="s">
        <v>314</v>
      </c>
      <c r="S81" s="169" t="s">
        <v>314</v>
      </c>
      <c r="T81" s="169" t="s">
        <v>314</v>
      </c>
      <c r="U81" s="169" t="s">
        <v>314</v>
      </c>
      <c r="V81" s="166">
        <v>81</v>
      </c>
      <c r="W81" s="180">
        <v>2</v>
      </c>
      <c r="X81" s="180"/>
      <c r="Y81" s="171">
        <v>1</v>
      </c>
      <c r="Z81" s="179"/>
      <c r="AA81" s="165">
        <v>5</v>
      </c>
      <c r="AB81" s="164"/>
      <c r="AC81" s="164"/>
    </row>
    <row r="82" spans="1:29" ht="30.6" customHeight="1" x14ac:dyDescent="0.2">
      <c r="A82" s="175">
        <f>SUM(A81+1)</f>
        <v>9</v>
      </c>
      <c r="B82" s="172" t="s">
        <v>366</v>
      </c>
      <c r="C82" s="174" t="s">
        <v>219</v>
      </c>
      <c r="D82" s="174" t="s">
        <v>80</v>
      </c>
      <c r="E82" s="174" t="s">
        <v>220</v>
      </c>
      <c r="F82" s="174" t="s">
        <v>289</v>
      </c>
      <c r="G82" s="174" t="s">
        <v>384</v>
      </c>
      <c r="H82" s="173"/>
      <c r="I82" s="173"/>
      <c r="J82" s="172" t="s">
        <v>137</v>
      </c>
      <c r="K82" s="171">
        <v>1795</v>
      </c>
      <c r="L82" s="171">
        <v>1795</v>
      </c>
      <c r="M82" s="170">
        <v>0</v>
      </c>
      <c r="N82" s="170">
        <v>0</v>
      </c>
      <c r="O82" s="166">
        <v>684</v>
      </c>
      <c r="P82" s="169">
        <v>0</v>
      </c>
      <c r="Q82" s="180">
        <f>L82-O82</f>
        <v>1111</v>
      </c>
      <c r="R82" s="169" t="s">
        <v>314</v>
      </c>
      <c r="S82" s="169" t="s">
        <v>314</v>
      </c>
      <c r="T82" s="169" t="s">
        <v>314</v>
      </c>
      <c r="U82" s="169" t="s">
        <v>314</v>
      </c>
      <c r="V82" s="169">
        <v>0</v>
      </c>
      <c r="W82" s="180">
        <v>8</v>
      </c>
      <c r="X82" s="180"/>
      <c r="Y82" s="171">
        <v>3</v>
      </c>
      <c r="Z82" s="171"/>
      <c r="AA82" s="165">
        <v>40</v>
      </c>
      <c r="AB82" s="163"/>
      <c r="AC82" s="164"/>
    </row>
    <row r="83" spans="1:29" ht="30.6" customHeight="1" x14ac:dyDescent="0.2">
      <c r="A83" s="175">
        <f>SUM(A82+1)</f>
        <v>10</v>
      </c>
      <c r="B83" s="172" t="s">
        <v>366</v>
      </c>
      <c r="C83" s="174" t="s">
        <v>221</v>
      </c>
      <c r="D83" s="174" t="s">
        <v>58</v>
      </c>
      <c r="E83" s="182" t="s">
        <v>222</v>
      </c>
      <c r="F83" s="174" t="s">
        <v>289</v>
      </c>
      <c r="G83" s="174" t="s">
        <v>371</v>
      </c>
      <c r="H83" s="173"/>
      <c r="I83" s="173"/>
      <c r="J83" s="172" t="s">
        <v>137</v>
      </c>
      <c r="K83" s="171">
        <v>420</v>
      </c>
      <c r="L83" s="171">
        <v>420</v>
      </c>
      <c r="M83" s="170">
        <v>0</v>
      </c>
      <c r="N83" s="170">
        <v>0</v>
      </c>
      <c r="O83" s="169">
        <v>0</v>
      </c>
      <c r="P83" s="169">
        <v>0</v>
      </c>
      <c r="Q83" s="169">
        <v>0</v>
      </c>
      <c r="R83" s="169" t="s">
        <v>314</v>
      </c>
      <c r="S83" s="169" t="s">
        <v>314</v>
      </c>
      <c r="T83" s="169" t="s">
        <v>314</v>
      </c>
      <c r="U83" s="169" t="s">
        <v>314</v>
      </c>
      <c r="V83" s="165">
        <v>420</v>
      </c>
      <c r="W83" s="168" t="s">
        <v>315</v>
      </c>
      <c r="X83" s="168"/>
      <c r="Y83" s="170">
        <v>1</v>
      </c>
      <c r="Z83" s="179"/>
      <c r="AA83" s="165">
        <v>5</v>
      </c>
      <c r="AB83" s="164"/>
      <c r="AC83" s="164"/>
    </row>
    <row r="84" spans="1:29" ht="30.6" customHeight="1" x14ac:dyDescent="0.2">
      <c r="A84" s="175">
        <f>SUM(A83+1)</f>
        <v>11</v>
      </c>
      <c r="B84" s="172" t="s">
        <v>366</v>
      </c>
      <c r="C84" s="174" t="s">
        <v>223</v>
      </c>
      <c r="D84" s="174" t="s">
        <v>81</v>
      </c>
      <c r="E84" s="174" t="s">
        <v>224</v>
      </c>
      <c r="F84" s="174" t="s">
        <v>289</v>
      </c>
      <c r="G84" s="174" t="s">
        <v>383</v>
      </c>
      <c r="H84" s="173"/>
      <c r="I84" s="173"/>
      <c r="J84" s="172" t="s">
        <v>137</v>
      </c>
      <c r="K84" s="171">
        <v>148.44999999999999</v>
      </c>
      <c r="L84" s="171">
        <v>148.44999999999999</v>
      </c>
      <c r="M84" s="170">
        <v>0</v>
      </c>
      <c r="N84" s="170">
        <v>0</v>
      </c>
      <c r="O84" s="169">
        <v>0</v>
      </c>
      <c r="P84" s="169">
        <v>0</v>
      </c>
      <c r="Q84" s="169">
        <v>0</v>
      </c>
      <c r="R84" s="169" t="s">
        <v>314</v>
      </c>
      <c r="S84" s="169" t="s">
        <v>314</v>
      </c>
      <c r="T84" s="169" t="s">
        <v>314</v>
      </c>
      <c r="U84" s="169" t="s">
        <v>314</v>
      </c>
      <c r="V84" s="166">
        <f>L84</f>
        <v>148.44999999999999</v>
      </c>
      <c r="W84" s="180" t="s">
        <v>354</v>
      </c>
      <c r="X84" s="180"/>
      <c r="Y84" s="171">
        <v>1</v>
      </c>
      <c r="Z84" s="179"/>
      <c r="AA84" s="165">
        <v>1</v>
      </c>
      <c r="AB84" s="164"/>
      <c r="AC84" s="163"/>
    </row>
    <row r="85" spans="1:29" ht="30.6" customHeight="1" x14ac:dyDescent="0.2">
      <c r="A85" s="175">
        <f>SUM(A84+1)</f>
        <v>12</v>
      </c>
      <c r="B85" s="172" t="s">
        <v>366</v>
      </c>
      <c r="C85" s="174" t="s">
        <v>225</v>
      </c>
      <c r="D85" s="174" t="s">
        <v>82</v>
      </c>
      <c r="E85" s="181" t="s">
        <v>226</v>
      </c>
      <c r="F85" s="174" t="s">
        <v>289</v>
      </c>
      <c r="G85" s="174" t="s">
        <v>382</v>
      </c>
      <c r="H85" s="173"/>
      <c r="I85" s="173"/>
      <c r="J85" s="172" t="s">
        <v>137</v>
      </c>
      <c r="K85" s="171">
        <v>348.83</v>
      </c>
      <c r="L85" s="171">
        <v>348.83</v>
      </c>
      <c r="M85" s="170">
        <v>0</v>
      </c>
      <c r="N85" s="170">
        <v>0</v>
      </c>
      <c r="O85" s="169">
        <v>0</v>
      </c>
      <c r="P85" s="169">
        <v>0</v>
      </c>
      <c r="Q85" s="169" t="s">
        <v>314</v>
      </c>
      <c r="R85" s="169" t="s">
        <v>314</v>
      </c>
      <c r="S85" s="169" t="s">
        <v>314</v>
      </c>
      <c r="T85" s="169" t="s">
        <v>314</v>
      </c>
      <c r="U85" s="169" t="s">
        <v>314</v>
      </c>
      <c r="V85" s="166">
        <v>349</v>
      </c>
      <c r="W85" s="180">
        <v>4</v>
      </c>
      <c r="X85" s="180"/>
      <c r="Y85" s="171">
        <v>1</v>
      </c>
      <c r="Z85" s="179"/>
      <c r="AA85" s="165">
        <v>11</v>
      </c>
      <c r="AB85" s="164"/>
      <c r="AC85" s="164"/>
    </row>
    <row r="86" spans="1:29" ht="30.6" customHeight="1" x14ac:dyDescent="0.2">
      <c r="A86" s="175">
        <v>13</v>
      </c>
      <c r="B86" s="172" t="s">
        <v>366</v>
      </c>
      <c r="C86" s="174" t="s">
        <v>227</v>
      </c>
      <c r="D86" s="174" t="s">
        <v>83</v>
      </c>
      <c r="E86" s="174" t="s">
        <v>228</v>
      </c>
      <c r="F86" s="174" t="s">
        <v>289</v>
      </c>
      <c r="G86" s="174" t="s">
        <v>381</v>
      </c>
      <c r="H86" s="173"/>
      <c r="I86" s="173"/>
      <c r="J86" s="172" t="s">
        <v>137</v>
      </c>
      <c r="K86" s="171">
        <v>2397</v>
      </c>
      <c r="L86" s="171">
        <v>2397</v>
      </c>
      <c r="M86" s="170">
        <v>0</v>
      </c>
      <c r="N86" s="170">
        <v>0</v>
      </c>
      <c r="O86" s="166">
        <v>693</v>
      </c>
      <c r="P86" s="169">
        <v>0</v>
      </c>
      <c r="Q86" s="166">
        <v>1704</v>
      </c>
      <c r="R86" s="169" t="s">
        <v>314</v>
      </c>
      <c r="S86" s="169" t="s">
        <v>314</v>
      </c>
      <c r="T86" s="169" t="s">
        <v>314</v>
      </c>
      <c r="U86" s="169" t="s">
        <v>314</v>
      </c>
      <c r="V86" s="169">
        <v>0</v>
      </c>
      <c r="W86" s="180">
        <v>15</v>
      </c>
      <c r="X86" s="180"/>
      <c r="Y86" s="171">
        <v>5</v>
      </c>
      <c r="Z86" s="171"/>
      <c r="AA86" s="165">
        <v>53</v>
      </c>
      <c r="AB86" s="163"/>
      <c r="AC86" s="164"/>
    </row>
    <row r="87" spans="1:29" ht="30.6" customHeight="1" x14ac:dyDescent="0.2">
      <c r="A87" s="175">
        <f>SUM(A86+1)</f>
        <v>14</v>
      </c>
      <c r="B87" s="172" t="s">
        <v>366</v>
      </c>
      <c r="C87" s="174" t="s">
        <v>210</v>
      </c>
      <c r="D87" s="174" t="s">
        <v>380</v>
      </c>
      <c r="E87" s="174" t="s">
        <v>379</v>
      </c>
      <c r="F87" s="174" t="s">
        <v>289</v>
      </c>
      <c r="G87" s="174" t="s">
        <v>371</v>
      </c>
      <c r="H87" s="173"/>
      <c r="I87" s="173"/>
      <c r="J87" s="172" t="s">
        <v>281</v>
      </c>
      <c r="K87" s="170">
        <v>0</v>
      </c>
      <c r="L87" s="170">
        <v>0</v>
      </c>
      <c r="M87" s="171">
        <v>5200</v>
      </c>
      <c r="N87" s="170">
        <v>0</v>
      </c>
      <c r="O87" s="169">
        <v>0</v>
      </c>
      <c r="P87" s="169">
        <v>0</v>
      </c>
      <c r="Q87" s="169">
        <v>0</v>
      </c>
      <c r="R87" s="165"/>
      <c r="S87" s="165">
        <v>5200</v>
      </c>
      <c r="T87" s="165"/>
      <c r="U87" s="165"/>
      <c r="V87" s="169">
        <v>0</v>
      </c>
      <c r="W87" s="168" t="s">
        <v>315</v>
      </c>
      <c r="X87" s="168"/>
      <c r="Y87" s="170">
        <v>1</v>
      </c>
      <c r="Z87" s="179"/>
      <c r="AA87" s="165">
        <v>13</v>
      </c>
      <c r="AB87" s="164"/>
      <c r="AC87" s="164"/>
    </row>
    <row r="88" spans="1:29" ht="30.6" customHeight="1" x14ac:dyDescent="0.2">
      <c r="A88" s="175">
        <v>15</v>
      </c>
      <c r="B88" s="172" t="s">
        <v>366</v>
      </c>
      <c r="C88" s="174" t="s">
        <v>210</v>
      </c>
      <c r="D88" s="174" t="s">
        <v>378</v>
      </c>
      <c r="E88" s="174" t="s">
        <v>314</v>
      </c>
      <c r="F88" s="174" t="s">
        <v>289</v>
      </c>
      <c r="G88" s="174" t="s">
        <v>314</v>
      </c>
      <c r="H88" s="173"/>
      <c r="I88" s="173"/>
      <c r="J88" s="172" t="s">
        <v>314</v>
      </c>
      <c r="K88" s="171">
        <v>30</v>
      </c>
      <c r="L88" s="171">
        <v>30</v>
      </c>
      <c r="M88" s="171">
        <v>0</v>
      </c>
      <c r="N88" s="171">
        <v>1078</v>
      </c>
      <c r="O88" s="169">
        <v>0</v>
      </c>
      <c r="P88" s="169">
        <v>0</v>
      </c>
      <c r="Q88" s="169">
        <v>0</v>
      </c>
      <c r="R88" s="169" t="s">
        <v>314</v>
      </c>
      <c r="S88" s="169" t="s">
        <v>314</v>
      </c>
      <c r="T88" s="169" t="s">
        <v>314</v>
      </c>
      <c r="U88" s="169" t="s">
        <v>314</v>
      </c>
      <c r="V88" s="165">
        <v>180</v>
      </c>
      <c r="W88" s="172" t="s">
        <v>314</v>
      </c>
      <c r="X88" s="172"/>
      <c r="Y88" s="171">
        <v>1</v>
      </c>
      <c r="Z88" s="176"/>
      <c r="AA88" s="165">
        <v>4</v>
      </c>
      <c r="AB88" s="164"/>
      <c r="AC88" s="164"/>
    </row>
    <row r="89" spans="1:29" ht="30.6" customHeight="1" x14ac:dyDescent="0.2">
      <c r="A89" s="175">
        <f>SUM(A88+1)</f>
        <v>16</v>
      </c>
      <c r="B89" s="172" t="s">
        <v>366</v>
      </c>
      <c r="C89" s="174" t="s">
        <v>210</v>
      </c>
      <c r="D89" s="174" t="s">
        <v>84</v>
      </c>
      <c r="E89" s="174" t="s">
        <v>229</v>
      </c>
      <c r="F89" s="174" t="s">
        <v>289</v>
      </c>
      <c r="G89" s="174" t="s">
        <v>377</v>
      </c>
      <c r="H89" s="173"/>
      <c r="I89" s="173"/>
      <c r="J89" s="172" t="s">
        <v>169</v>
      </c>
      <c r="K89" s="171">
        <v>1579</v>
      </c>
      <c r="L89" s="171">
        <v>1579</v>
      </c>
      <c r="M89" s="170">
        <v>0</v>
      </c>
      <c r="N89" s="170">
        <v>0</v>
      </c>
      <c r="O89" s="167">
        <f>L89</f>
        <v>1579</v>
      </c>
      <c r="P89" s="169">
        <v>0</v>
      </c>
      <c r="Q89" s="169">
        <v>0</v>
      </c>
      <c r="R89" s="169" t="s">
        <v>314</v>
      </c>
      <c r="S89" s="169" t="s">
        <v>314</v>
      </c>
      <c r="T89" s="169" t="s">
        <v>314</v>
      </c>
      <c r="U89" s="169" t="s">
        <v>314</v>
      </c>
      <c r="V89" s="169" t="s">
        <v>314</v>
      </c>
      <c r="W89" s="168" t="s">
        <v>314</v>
      </c>
      <c r="X89" s="168"/>
      <c r="Y89" s="170">
        <v>1</v>
      </c>
      <c r="Z89" s="170"/>
      <c r="AA89" s="165">
        <v>31</v>
      </c>
      <c r="AB89" s="163"/>
      <c r="AC89" s="164"/>
    </row>
    <row r="90" spans="1:29" ht="30.6" customHeight="1" x14ac:dyDescent="0.2">
      <c r="A90" s="175">
        <v>17</v>
      </c>
      <c r="B90" s="172" t="s">
        <v>366</v>
      </c>
      <c r="C90" s="174" t="s">
        <v>210</v>
      </c>
      <c r="D90" s="174" t="s">
        <v>85</v>
      </c>
      <c r="E90" s="174" t="s">
        <v>230</v>
      </c>
      <c r="F90" s="174" t="s">
        <v>289</v>
      </c>
      <c r="G90" s="174"/>
      <c r="H90" s="173"/>
      <c r="I90" s="173"/>
      <c r="J90" s="172" t="s">
        <v>137</v>
      </c>
      <c r="K90" s="171">
        <v>1827</v>
      </c>
      <c r="L90" s="171">
        <v>1827</v>
      </c>
      <c r="M90" s="170">
        <v>0</v>
      </c>
      <c r="N90" s="170">
        <v>0</v>
      </c>
      <c r="O90" s="167">
        <v>0</v>
      </c>
      <c r="P90" s="169">
        <v>0</v>
      </c>
      <c r="Q90" s="169">
        <v>0</v>
      </c>
      <c r="R90" s="169"/>
      <c r="S90" s="169"/>
      <c r="T90" s="169"/>
      <c r="U90" s="169"/>
      <c r="V90" s="169">
        <v>1827</v>
      </c>
      <c r="W90" s="168"/>
      <c r="X90" s="168"/>
      <c r="Y90" s="170">
        <v>2</v>
      </c>
      <c r="Z90" s="179"/>
      <c r="AA90" s="165"/>
      <c r="AB90" s="163"/>
      <c r="AC90" s="164"/>
    </row>
    <row r="91" spans="1:29" ht="30.6" customHeight="1" x14ac:dyDescent="0.2">
      <c r="A91" s="175">
        <v>18</v>
      </c>
      <c r="B91" s="172" t="s">
        <v>366</v>
      </c>
      <c r="C91" s="174" t="s">
        <v>210</v>
      </c>
      <c r="D91" s="174" t="s">
        <v>86</v>
      </c>
      <c r="E91" s="174" t="s">
        <v>211</v>
      </c>
      <c r="F91" s="174" t="s">
        <v>289</v>
      </c>
      <c r="G91" s="174"/>
      <c r="H91" s="173"/>
      <c r="I91" s="173"/>
      <c r="J91" s="172" t="s">
        <v>137</v>
      </c>
      <c r="K91" s="171">
        <v>470</v>
      </c>
      <c r="L91" s="171">
        <v>470</v>
      </c>
      <c r="M91" s="170">
        <v>0</v>
      </c>
      <c r="N91" s="170">
        <v>0</v>
      </c>
      <c r="O91" s="167">
        <v>470</v>
      </c>
      <c r="P91" s="169">
        <v>0</v>
      </c>
      <c r="Q91" s="169">
        <v>0</v>
      </c>
      <c r="R91" s="169"/>
      <c r="S91" s="169"/>
      <c r="T91" s="169"/>
      <c r="U91" s="169"/>
      <c r="V91" s="169"/>
      <c r="W91" s="168"/>
      <c r="X91" s="168"/>
      <c r="Y91" s="170">
        <v>2</v>
      </c>
      <c r="Z91" s="179"/>
      <c r="AA91" s="165"/>
      <c r="AB91" s="163"/>
      <c r="AC91" s="164"/>
    </row>
    <row r="92" spans="1:29" ht="30.6" customHeight="1" x14ac:dyDescent="0.2">
      <c r="A92" s="175">
        <v>19</v>
      </c>
      <c r="B92" s="172" t="s">
        <v>366</v>
      </c>
      <c r="C92" s="174" t="s">
        <v>231</v>
      </c>
      <c r="D92" s="174" t="s">
        <v>87</v>
      </c>
      <c r="E92" s="174" t="s">
        <v>232</v>
      </c>
      <c r="F92" s="174" t="s">
        <v>289</v>
      </c>
      <c r="G92" s="174" t="s">
        <v>376</v>
      </c>
      <c r="H92" s="173"/>
      <c r="I92" s="173"/>
      <c r="J92" s="172" t="s">
        <v>137</v>
      </c>
      <c r="K92" s="171">
        <v>1247</v>
      </c>
      <c r="L92" s="171">
        <v>1247</v>
      </c>
      <c r="M92" s="170">
        <v>184</v>
      </c>
      <c r="N92" s="170">
        <v>0</v>
      </c>
      <c r="O92" s="166">
        <v>370</v>
      </c>
      <c r="P92" s="169">
        <v>0</v>
      </c>
      <c r="Q92" s="166">
        <v>877</v>
      </c>
      <c r="R92" s="165" t="s">
        <v>314</v>
      </c>
      <c r="S92" s="165" t="s">
        <v>314</v>
      </c>
      <c r="T92" s="165" t="s">
        <v>314</v>
      </c>
      <c r="U92" s="165" t="s">
        <v>314</v>
      </c>
      <c r="V92" s="165">
        <v>0</v>
      </c>
      <c r="W92" s="166">
        <v>13</v>
      </c>
      <c r="X92" s="166"/>
      <c r="Y92" s="166">
        <v>2</v>
      </c>
      <c r="Z92" s="177"/>
      <c r="AA92" s="165">
        <v>44</v>
      </c>
      <c r="AB92" s="163"/>
      <c r="AC92" s="164"/>
    </row>
    <row r="93" spans="1:29" ht="30.6" customHeight="1" x14ac:dyDescent="0.2">
      <c r="A93" s="175">
        <v>118</v>
      </c>
      <c r="B93" s="172" t="s">
        <v>366</v>
      </c>
      <c r="C93" s="174" t="s">
        <v>375</v>
      </c>
      <c r="D93" s="174" t="s">
        <v>369</v>
      </c>
      <c r="E93" s="174" t="s">
        <v>374</v>
      </c>
      <c r="F93" s="174" t="s">
        <v>289</v>
      </c>
      <c r="G93" s="174" t="s">
        <v>371</v>
      </c>
      <c r="H93" s="173"/>
      <c r="I93" s="72" t="s">
        <v>370</v>
      </c>
      <c r="J93" s="172" t="s">
        <v>369</v>
      </c>
      <c r="K93" s="171">
        <v>90</v>
      </c>
      <c r="L93" s="171">
        <v>90</v>
      </c>
      <c r="M93" s="170">
        <v>415</v>
      </c>
      <c r="N93" s="170" t="s">
        <v>315</v>
      </c>
      <c r="O93" s="165" t="s">
        <v>314</v>
      </c>
      <c r="P93" s="169">
        <v>0</v>
      </c>
      <c r="Q93" s="165" t="s">
        <v>314</v>
      </c>
      <c r="R93" s="165" t="s">
        <v>314</v>
      </c>
      <c r="S93" s="165">
        <v>415</v>
      </c>
      <c r="T93" s="165">
        <v>90</v>
      </c>
      <c r="U93" s="165" t="s">
        <v>314</v>
      </c>
      <c r="V93" s="165" t="s">
        <v>314</v>
      </c>
      <c r="W93" s="165" t="s">
        <v>315</v>
      </c>
      <c r="X93" s="165"/>
      <c r="Y93" s="165"/>
      <c r="Z93" s="165"/>
      <c r="AA93" s="165">
        <v>18</v>
      </c>
      <c r="AB93" s="164"/>
      <c r="AC93" s="163"/>
    </row>
    <row r="94" spans="1:29" ht="30.6" customHeight="1" x14ac:dyDescent="0.2">
      <c r="A94" s="175">
        <v>119</v>
      </c>
      <c r="B94" s="172" t="s">
        <v>366</v>
      </c>
      <c r="C94" s="174" t="s">
        <v>373</v>
      </c>
      <c r="D94" s="174" t="s">
        <v>369</v>
      </c>
      <c r="E94" s="174" t="s">
        <v>372</v>
      </c>
      <c r="F94" s="174" t="s">
        <v>289</v>
      </c>
      <c r="G94" s="174" t="s">
        <v>371</v>
      </c>
      <c r="H94" s="173"/>
      <c r="I94" s="72" t="s">
        <v>370</v>
      </c>
      <c r="J94" s="172" t="s">
        <v>369</v>
      </c>
      <c r="K94" s="171">
        <v>112</v>
      </c>
      <c r="L94" s="171">
        <v>112</v>
      </c>
      <c r="M94" s="170">
        <v>350</v>
      </c>
      <c r="N94" s="170" t="s">
        <v>315</v>
      </c>
      <c r="O94" s="165" t="s">
        <v>314</v>
      </c>
      <c r="P94" s="169">
        <v>0</v>
      </c>
      <c r="Q94" s="165" t="s">
        <v>314</v>
      </c>
      <c r="R94" s="165" t="s">
        <v>314</v>
      </c>
      <c r="S94" s="165">
        <v>350</v>
      </c>
      <c r="T94" s="165">
        <v>112</v>
      </c>
      <c r="U94" s="165" t="s">
        <v>314</v>
      </c>
      <c r="V94" s="165" t="s">
        <v>314</v>
      </c>
      <c r="W94" s="165" t="s">
        <v>315</v>
      </c>
      <c r="X94" s="165"/>
      <c r="Y94" s="165"/>
      <c r="Z94" s="165"/>
      <c r="AA94" s="165">
        <v>29</v>
      </c>
      <c r="AB94" s="164"/>
      <c r="AC94" s="163"/>
    </row>
    <row r="95" spans="1:29" ht="30.6" customHeight="1" x14ac:dyDescent="0.2">
      <c r="A95" s="175">
        <v>20</v>
      </c>
      <c r="B95" s="172" t="s">
        <v>366</v>
      </c>
      <c r="C95" s="174" t="s">
        <v>231</v>
      </c>
      <c r="D95" s="174" t="s">
        <v>88</v>
      </c>
      <c r="E95" s="174" t="s">
        <v>233</v>
      </c>
      <c r="F95" s="174" t="s">
        <v>289</v>
      </c>
      <c r="G95" s="174" t="s">
        <v>368</v>
      </c>
      <c r="H95" s="173"/>
      <c r="I95" s="173"/>
      <c r="J95" s="172" t="s">
        <v>181</v>
      </c>
      <c r="K95" s="171">
        <v>420</v>
      </c>
      <c r="L95" s="171">
        <v>420</v>
      </c>
      <c r="M95" s="170">
        <v>0</v>
      </c>
      <c r="N95" s="170">
        <v>0</v>
      </c>
      <c r="O95" s="165">
        <v>0</v>
      </c>
      <c r="P95" s="169">
        <v>0</v>
      </c>
      <c r="Q95" s="165">
        <v>0</v>
      </c>
      <c r="R95" s="165" t="s">
        <v>314</v>
      </c>
      <c r="S95" s="165" t="s">
        <v>314</v>
      </c>
      <c r="T95" s="165" t="s">
        <v>314</v>
      </c>
      <c r="U95" s="165" t="s">
        <v>314</v>
      </c>
      <c r="V95" s="165">
        <v>420</v>
      </c>
      <c r="W95" s="165" t="s">
        <v>315</v>
      </c>
      <c r="X95" s="165"/>
      <c r="Y95" s="165">
        <v>1</v>
      </c>
      <c r="Z95" s="176"/>
      <c r="AA95" s="165">
        <v>8</v>
      </c>
      <c r="AB95" s="164"/>
      <c r="AC95" s="164"/>
    </row>
    <row r="96" spans="1:29" ht="30.6" customHeight="1" x14ac:dyDescent="0.2">
      <c r="A96" s="175">
        <v>21</v>
      </c>
      <c r="B96" s="172" t="s">
        <v>366</v>
      </c>
      <c r="C96" s="174" t="s">
        <v>234</v>
      </c>
      <c r="D96" s="174" t="s">
        <v>89</v>
      </c>
      <c r="E96" s="174" t="s">
        <v>235</v>
      </c>
      <c r="F96" s="174" t="s">
        <v>289</v>
      </c>
      <c r="G96" s="174" t="s">
        <v>367</v>
      </c>
      <c r="H96" s="173"/>
      <c r="I96" s="173"/>
      <c r="J96" s="172" t="s">
        <v>169</v>
      </c>
      <c r="K96" s="171">
        <v>2118</v>
      </c>
      <c r="L96" s="171">
        <v>2118</v>
      </c>
      <c r="M96" s="170">
        <v>0</v>
      </c>
      <c r="N96" s="170">
        <v>0</v>
      </c>
      <c r="O96" s="165">
        <v>868</v>
      </c>
      <c r="P96" s="169">
        <v>0</v>
      </c>
      <c r="Q96" s="165">
        <v>1250</v>
      </c>
      <c r="R96" s="169" t="s">
        <v>314</v>
      </c>
      <c r="S96" s="169" t="s">
        <v>314</v>
      </c>
      <c r="T96" s="169" t="s">
        <v>314</v>
      </c>
      <c r="U96" s="169" t="s">
        <v>314</v>
      </c>
      <c r="V96" s="169">
        <v>0</v>
      </c>
      <c r="W96" s="168" t="s">
        <v>314</v>
      </c>
      <c r="X96" s="168"/>
      <c r="Y96" s="167">
        <v>1</v>
      </c>
      <c r="Z96" s="166"/>
      <c r="AA96" s="165">
        <v>57</v>
      </c>
      <c r="AB96" s="163"/>
      <c r="AC96" s="164"/>
    </row>
    <row r="97" spans="1:29" ht="30.6" customHeight="1" thickBot="1" x14ac:dyDescent="0.25">
      <c r="A97" s="162">
        <v>22</v>
      </c>
      <c r="B97" s="159" t="s">
        <v>366</v>
      </c>
      <c r="C97" s="161" t="s">
        <v>210</v>
      </c>
      <c r="D97" s="161" t="s">
        <v>90</v>
      </c>
      <c r="E97" s="161" t="s">
        <v>205</v>
      </c>
      <c r="F97" s="161" t="s">
        <v>289</v>
      </c>
      <c r="G97" s="161" t="s">
        <v>365</v>
      </c>
      <c r="H97" s="160"/>
      <c r="I97" s="160"/>
      <c r="J97" s="159" t="s">
        <v>169</v>
      </c>
      <c r="K97" s="158">
        <v>34</v>
      </c>
      <c r="L97" s="158">
        <v>34</v>
      </c>
      <c r="M97" s="155">
        <v>0</v>
      </c>
      <c r="N97" s="155">
        <v>0</v>
      </c>
      <c r="O97" s="157">
        <v>0</v>
      </c>
      <c r="P97" s="157">
        <v>0</v>
      </c>
      <c r="Q97" s="157" t="s">
        <v>314</v>
      </c>
      <c r="R97" s="157" t="s">
        <v>314</v>
      </c>
      <c r="S97" s="157" t="s">
        <v>314</v>
      </c>
      <c r="T97" s="157" t="s">
        <v>314</v>
      </c>
      <c r="U97" s="157" t="s">
        <v>314</v>
      </c>
      <c r="V97" s="153">
        <v>34</v>
      </c>
      <c r="W97" s="156" t="s">
        <v>314</v>
      </c>
      <c r="X97" s="156"/>
      <c r="Y97" s="155">
        <v>1</v>
      </c>
      <c r="Z97" s="154"/>
      <c r="AA97" s="153">
        <v>12</v>
      </c>
      <c r="AB97" s="152"/>
      <c r="AC97" s="151"/>
    </row>
    <row r="98" spans="1:29" ht="30.6" customHeight="1" thickBot="1" x14ac:dyDescent="0.25">
      <c r="A98" s="150">
        <v>1</v>
      </c>
      <c r="B98" s="149" t="s">
        <v>317</v>
      </c>
      <c r="C98" s="148" t="s">
        <v>236</v>
      </c>
      <c r="D98" s="148" t="s">
        <v>52</v>
      </c>
      <c r="E98" s="148" t="s">
        <v>237</v>
      </c>
      <c r="F98" s="148" t="s">
        <v>289</v>
      </c>
      <c r="G98" s="148" t="s">
        <v>362</v>
      </c>
      <c r="H98" s="147"/>
      <c r="I98" s="147"/>
      <c r="J98" s="146" t="s">
        <v>137</v>
      </c>
      <c r="K98" s="141">
        <v>2520.98</v>
      </c>
      <c r="L98" s="141">
        <v>2520.98</v>
      </c>
      <c r="M98" s="145">
        <v>0</v>
      </c>
      <c r="N98" s="145">
        <v>0</v>
      </c>
      <c r="O98" s="144">
        <v>1185</v>
      </c>
      <c r="P98" s="144">
        <v>551</v>
      </c>
      <c r="Q98" s="144">
        <v>1565</v>
      </c>
      <c r="R98" s="143" t="s">
        <v>314</v>
      </c>
      <c r="S98" s="143" t="s">
        <v>314</v>
      </c>
      <c r="T98" s="143" t="s">
        <v>314</v>
      </c>
      <c r="U98" s="143" t="s">
        <v>314</v>
      </c>
      <c r="V98" s="142" t="s">
        <v>314</v>
      </c>
      <c r="W98" s="140">
        <v>11</v>
      </c>
      <c r="X98" s="140"/>
      <c r="Y98" s="141">
        <v>2</v>
      </c>
      <c r="Z98" s="141"/>
      <c r="AA98" s="140">
        <v>49</v>
      </c>
      <c r="AB98" s="139"/>
      <c r="AC98" s="138"/>
    </row>
    <row r="99" spans="1:29" ht="30.6" customHeight="1" thickBot="1" x14ac:dyDescent="0.25">
      <c r="A99" s="77">
        <f>SUM(A98+1)</f>
        <v>2</v>
      </c>
      <c r="B99" s="76" t="s">
        <v>317</v>
      </c>
      <c r="C99" s="75" t="s">
        <v>238</v>
      </c>
      <c r="D99" s="75" t="s">
        <v>92</v>
      </c>
      <c r="E99" s="62" t="s">
        <v>239</v>
      </c>
      <c r="F99" s="74" t="s">
        <v>289</v>
      </c>
      <c r="G99" s="75" t="s">
        <v>364</v>
      </c>
      <c r="H99" s="72"/>
      <c r="I99" s="72"/>
      <c r="J99" s="62" t="s">
        <v>137</v>
      </c>
      <c r="K99" s="66">
        <v>63</v>
      </c>
      <c r="L99" s="66">
        <v>63</v>
      </c>
      <c r="M99" s="80">
        <v>0</v>
      </c>
      <c r="N99" s="80">
        <v>0</v>
      </c>
      <c r="O99" s="68" t="s">
        <v>314</v>
      </c>
      <c r="P99" s="68" t="s">
        <v>314</v>
      </c>
      <c r="Q99" s="68" t="s">
        <v>314</v>
      </c>
      <c r="R99" s="68" t="s">
        <v>314</v>
      </c>
      <c r="S99" s="68" t="s">
        <v>314</v>
      </c>
      <c r="T99" s="68" t="s">
        <v>314</v>
      </c>
      <c r="U99" s="68" t="s">
        <v>314</v>
      </c>
      <c r="V99" s="137">
        <v>42</v>
      </c>
      <c r="W99" s="71">
        <v>3</v>
      </c>
      <c r="X99" s="71"/>
      <c r="Y99" s="66">
        <v>1</v>
      </c>
      <c r="Z99" s="66"/>
      <c r="AA99" s="71">
        <v>18</v>
      </c>
      <c r="AB99" s="63"/>
      <c r="AC99" s="78"/>
    </row>
    <row r="100" spans="1:29" ht="30.6" customHeight="1" thickBot="1" x14ac:dyDescent="0.25">
      <c r="A100" s="77">
        <f>SUM(A99+1)</f>
        <v>3</v>
      </c>
      <c r="B100" s="76" t="s">
        <v>317</v>
      </c>
      <c r="C100" s="75" t="s">
        <v>238</v>
      </c>
      <c r="D100" s="75" t="s">
        <v>93</v>
      </c>
      <c r="E100" s="62" t="s">
        <v>239</v>
      </c>
      <c r="F100" s="74" t="s">
        <v>289</v>
      </c>
      <c r="G100" s="75" t="s">
        <v>364</v>
      </c>
      <c r="H100" s="72"/>
      <c r="I100" s="72"/>
      <c r="J100" s="62" t="s">
        <v>240</v>
      </c>
      <c r="K100" s="66">
        <v>55</v>
      </c>
      <c r="L100" s="66">
        <v>55</v>
      </c>
      <c r="M100" s="80">
        <v>0</v>
      </c>
      <c r="N100" s="80">
        <v>0</v>
      </c>
      <c r="O100" s="68" t="s">
        <v>314</v>
      </c>
      <c r="P100" s="68" t="s">
        <v>314</v>
      </c>
      <c r="Q100" s="68" t="s">
        <v>314</v>
      </c>
      <c r="R100" s="68" t="s">
        <v>314</v>
      </c>
      <c r="S100" s="68" t="s">
        <v>314</v>
      </c>
      <c r="T100" s="68" t="s">
        <v>314</v>
      </c>
      <c r="U100" s="68" t="s">
        <v>314</v>
      </c>
      <c r="V100" s="137">
        <v>55</v>
      </c>
      <c r="W100" s="71"/>
      <c r="X100" s="71"/>
      <c r="Y100" s="66">
        <v>1</v>
      </c>
      <c r="Z100" s="66"/>
      <c r="AA100" s="71"/>
      <c r="AB100" s="63"/>
      <c r="AC100" s="78"/>
    </row>
    <row r="101" spans="1:29" ht="30.6" customHeight="1" thickBot="1" x14ac:dyDescent="0.25">
      <c r="A101" s="77">
        <v>4</v>
      </c>
      <c r="B101" s="76" t="s">
        <v>317</v>
      </c>
      <c r="C101" s="75" t="s">
        <v>241</v>
      </c>
      <c r="D101" s="75" t="s">
        <v>94</v>
      </c>
      <c r="E101" s="126" t="s">
        <v>242</v>
      </c>
      <c r="F101" s="74" t="s">
        <v>289</v>
      </c>
      <c r="G101" s="75" t="s">
        <v>321</v>
      </c>
      <c r="H101" s="72"/>
      <c r="I101" s="72"/>
      <c r="J101" s="62" t="s">
        <v>181</v>
      </c>
      <c r="K101" s="66">
        <v>2340</v>
      </c>
      <c r="L101" s="66">
        <v>2340</v>
      </c>
      <c r="M101" s="80">
        <v>24080</v>
      </c>
      <c r="N101" s="80">
        <v>0</v>
      </c>
      <c r="O101" s="82">
        <v>2340</v>
      </c>
      <c r="P101" s="82">
        <v>18830</v>
      </c>
      <c r="Q101" s="82">
        <v>4020</v>
      </c>
      <c r="R101" s="68" t="s">
        <v>314</v>
      </c>
      <c r="S101" s="68" t="s">
        <v>314</v>
      </c>
      <c r="T101" s="68" t="s">
        <v>314</v>
      </c>
      <c r="U101" s="68" t="s">
        <v>314</v>
      </c>
      <c r="V101" s="134" t="s">
        <v>314</v>
      </c>
      <c r="W101" s="70" t="s">
        <v>315</v>
      </c>
      <c r="X101" s="70"/>
      <c r="Y101" s="80">
        <v>6</v>
      </c>
      <c r="Z101" s="136"/>
      <c r="AA101" s="71">
        <v>113</v>
      </c>
      <c r="AB101" s="86"/>
      <c r="AC101" s="62"/>
    </row>
    <row r="102" spans="1:29" ht="30.6" customHeight="1" thickBot="1" x14ac:dyDescent="0.25">
      <c r="A102" s="77">
        <v>5</v>
      </c>
      <c r="B102" s="76" t="s">
        <v>317</v>
      </c>
      <c r="C102" s="75" t="s">
        <v>241</v>
      </c>
      <c r="D102" s="75" t="s">
        <v>95</v>
      </c>
      <c r="E102" s="75" t="s">
        <v>243</v>
      </c>
      <c r="F102" s="74" t="s">
        <v>289</v>
      </c>
      <c r="G102" s="75" t="s">
        <v>363</v>
      </c>
      <c r="H102" s="72"/>
      <c r="I102" s="72"/>
      <c r="J102" s="62" t="s">
        <v>137</v>
      </c>
      <c r="K102" s="66">
        <v>692</v>
      </c>
      <c r="L102" s="66">
        <v>692</v>
      </c>
      <c r="M102" s="66">
        <v>0</v>
      </c>
      <c r="N102" s="80">
        <v>0</v>
      </c>
      <c r="O102" s="68" t="s">
        <v>314</v>
      </c>
      <c r="P102" s="69">
        <v>0</v>
      </c>
      <c r="Q102" s="69">
        <v>692</v>
      </c>
      <c r="R102" s="68" t="s">
        <v>314</v>
      </c>
      <c r="S102" s="68" t="s">
        <v>314</v>
      </c>
      <c r="T102" s="68" t="s">
        <v>314</v>
      </c>
      <c r="U102" s="68" t="s">
        <v>314</v>
      </c>
      <c r="V102" s="134" t="s">
        <v>314</v>
      </c>
      <c r="W102" s="71">
        <v>1064</v>
      </c>
      <c r="X102" s="71"/>
      <c r="Y102" s="66">
        <v>2</v>
      </c>
      <c r="Z102" s="66"/>
      <c r="AA102" s="71">
        <v>12</v>
      </c>
      <c r="AB102" s="63"/>
      <c r="AC102" s="63"/>
    </row>
    <row r="103" spans="1:29" ht="30.6" customHeight="1" thickBot="1" x14ac:dyDescent="0.25">
      <c r="A103" s="77">
        <v>6</v>
      </c>
      <c r="B103" s="76" t="s">
        <v>317</v>
      </c>
      <c r="C103" s="75" t="s">
        <v>241</v>
      </c>
      <c r="D103" s="75" t="s">
        <v>96</v>
      </c>
      <c r="E103" s="75" t="s">
        <v>243</v>
      </c>
      <c r="F103" s="74" t="s">
        <v>289</v>
      </c>
      <c r="G103" s="75" t="s">
        <v>363</v>
      </c>
      <c r="H103" s="72"/>
      <c r="I103" s="72"/>
      <c r="J103" s="62" t="s">
        <v>137</v>
      </c>
      <c r="K103" s="66">
        <v>5500</v>
      </c>
      <c r="L103" s="66">
        <v>5500</v>
      </c>
      <c r="M103" s="66">
        <v>0</v>
      </c>
      <c r="N103" s="80">
        <v>0</v>
      </c>
      <c r="O103" s="68" t="s">
        <v>314</v>
      </c>
      <c r="P103" s="69">
        <v>0</v>
      </c>
      <c r="Q103" s="69">
        <v>5500</v>
      </c>
      <c r="R103" s="68" t="s">
        <v>314</v>
      </c>
      <c r="S103" s="68" t="s">
        <v>314</v>
      </c>
      <c r="T103" s="68" t="s">
        <v>314</v>
      </c>
      <c r="U103" s="68" t="s">
        <v>314</v>
      </c>
      <c r="V103" s="134" t="s">
        <v>314</v>
      </c>
      <c r="W103" s="71">
        <v>1064</v>
      </c>
      <c r="X103" s="71"/>
      <c r="Y103" s="66">
        <v>3</v>
      </c>
      <c r="Z103" s="136"/>
      <c r="AA103" s="71">
        <v>693</v>
      </c>
      <c r="AB103" s="63"/>
      <c r="AC103" s="63"/>
    </row>
    <row r="104" spans="1:29" ht="30.6" customHeight="1" thickBot="1" x14ac:dyDescent="0.25">
      <c r="A104" s="77">
        <v>7</v>
      </c>
      <c r="B104" s="76" t="s">
        <v>317</v>
      </c>
      <c r="C104" s="75" t="s">
        <v>244</v>
      </c>
      <c r="D104" s="75" t="s">
        <v>52</v>
      </c>
      <c r="E104" s="75" t="s">
        <v>245</v>
      </c>
      <c r="F104" s="74" t="s">
        <v>289</v>
      </c>
      <c r="G104" s="75" t="s">
        <v>362</v>
      </c>
      <c r="H104" s="72"/>
      <c r="I104" s="72"/>
      <c r="J104" s="62" t="s">
        <v>137</v>
      </c>
      <c r="K104" s="66">
        <v>2423</v>
      </c>
      <c r="L104" s="66">
        <v>2423</v>
      </c>
      <c r="M104" s="80">
        <v>0</v>
      </c>
      <c r="N104" s="80">
        <v>0</v>
      </c>
      <c r="O104" s="69">
        <v>1499</v>
      </c>
      <c r="P104" s="68" t="s">
        <v>314</v>
      </c>
      <c r="Q104" s="69">
        <v>924</v>
      </c>
      <c r="R104" s="68" t="s">
        <v>314</v>
      </c>
      <c r="S104" s="68" t="s">
        <v>314</v>
      </c>
      <c r="T104" s="68" t="s">
        <v>314</v>
      </c>
      <c r="U104" s="68" t="s">
        <v>314</v>
      </c>
      <c r="V104" s="134" t="s">
        <v>314</v>
      </c>
      <c r="W104" s="71">
        <v>8</v>
      </c>
      <c r="X104" s="71"/>
      <c r="Y104" s="66">
        <v>2</v>
      </c>
      <c r="Z104" s="66"/>
      <c r="AA104" s="71">
        <v>22</v>
      </c>
      <c r="AB104" s="78"/>
      <c r="AC104" s="78"/>
    </row>
    <row r="105" spans="1:29" ht="30.6" customHeight="1" thickBot="1" x14ac:dyDescent="0.25">
      <c r="A105" s="77">
        <v>8</v>
      </c>
      <c r="B105" s="76" t="s">
        <v>317</v>
      </c>
      <c r="C105" s="75" t="s">
        <v>246</v>
      </c>
      <c r="D105" s="75" t="s">
        <v>97</v>
      </c>
      <c r="E105" s="75" t="s">
        <v>247</v>
      </c>
      <c r="F105" s="74" t="s">
        <v>289</v>
      </c>
      <c r="G105" s="75" t="s">
        <v>361</v>
      </c>
      <c r="H105" s="72"/>
      <c r="I105" s="72"/>
      <c r="J105" s="62" t="s">
        <v>137</v>
      </c>
      <c r="K105" s="66">
        <v>1470</v>
      </c>
      <c r="L105" s="66">
        <v>1470</v>
      </c>
      <c r="M105" s="80">
        <v>0</v>
      </c>
      <c r="N105" s="80">
        <v>0</v>
      </c>
      <c r="O105" s="69">
        <v>984</v>
      </c>
      <c r="P105" s="68" t="s">
        <v>314</v>
      </c>
      <c r="Q105" s="69">
        <v>486</v>
      </c>
      <c r="R105" s="68" t="s">
        <v>314</v>
      </c>
      <c r="S105" s="68" t="s">
        <v>314</v>
      </c>
      <c r="T105" s="68" t="s">
        <v>314</v>
      </c>
      <c r="U105" s="68" t="s">
        <v>314</v>
      </c>
      <c r="V105" s="134" t="s">
        <v>314</v>
      </c>
      <c r="W105" s="71">
        <v>0</v>
      </c>
      <c r="X105" s="71"/>
      <c r="Y105" s="66">
        <v>2</v>
      </c>
      <c r="Z105" s="66"/>
      <c r="AA105" s="71">
        <v>39</v>
      </c>
      <c r="AB105" s="78"/>
      <c r="AC105" s="78"/>
    </row>
    <row r="106" spans="1:29" ht="30.6" customHeight="1" thickBot="1" x14ac:dyDescent="0.25">
      <c r="A106" s="77">
        <v>10</v>
      </c>
      <c r="B106" s="76" t="s">
        <v>317</v>
      </c>
      <c r="C106" s="75" t="s">
        <v>241</v>
      </c>
      <c r="D106" s="75" t="s">
        <v>360</v>
      </c>
      <c r="E106" s="75" t="s">
        <v>359</v>
      </c>
      <c r="F106" s="74" t="s">
        <v>289</v>
      </c>
      <c r="G106" s="75" t="s">
        <v>321</v>
      </c>
      <c r="H106" s="72"/>
      <c r="I106" s="72"/>
      <c r="J106" s="135" t="s">
        <v>281</v>
      </c>
      <c r="K106" s="80">
        <v>200</v>
      </c>
      <c r="L106" s="80">
        <v>200</v>
      </c>
      <c r="M106" s="66">
        <v>9750</v>
      </c>
      <c r="N106" s="80">
        <v>0</v>
      </c>
      <c r="O106" s="68" t="s">
        <v>314</v>
      </c>
      <c r="P106" s="68" t="s">
        <v>314</v>
      </c>
      <c r="Q106" s="68">
        <v>200</v>
      </c>
      <c r="R106" s="68" t="s">
        <v>314</v>
      </c>
      <c r="S106" s="82">
        <v>9750</v>
      </c>
      <c r="T106" s="68" t="s">
        <v>314</v>
      </c>
      <c r="U106" s="68" t="s">
        <v>314</v>
      </c>
      <c r="V106" s="134" t="s">
        <v>314</v>
      </c>
      <c r="W106" s="70" t="s">
        <v>315</v>
      </c>
      <c r="X106" s="70"/>
      <c r="Y106" s="80">
        <v>1</v>
      </c>
      <c r="Z106" s="84"/>
      <c r="AA106" s="71">
        <v>6</v>
      </c>
      <c r="AB106" s="63"/>
      <c r="AC106" s="63"/>
    </row>
    <row r="107" spans="1:29" ht="30.6" customHeight="1" thickBot="1" x14ac:dyDescent="0.25">
      <c r="A107" s="77">
        <v>11</v>
      </c>
      <c r="B107" s="76" t="s">
        <v>317</v>
      </c>
      <c r="C107" s="75" t="s">
        <v>248</v>
      </c>
      <c r="D107" s="75" t="s">
        <v>99</v>
      </c>
      <c r="E107" s="126" t="s">
        <v>249</v>
      </c>
      <c r="F107" s="74" t="s">
        <v>289</v>
      </c>
      <c r="G107" s="73" t="s">
        <v>358</v>
      </c>
      <c r="H107" s="72"/>
      <c r="I107" s="72"/>
      <c r="J107" s="62" t="s">
        <v>137</v>
      </c>
      <c r="K107" s="66">
        <v>1375</v>
      </c>
      <c r="L107" s="66">
        <v>1375</v>
      </c>
      <c r="M107" s="80">
        <v>0</v>
      </c>
      <c r="N107" s="80">
        <v>0</v>
      </c>
      <c r="O107" s="69">
        <v>1375</v>
      </c>
      <c r="P107" s="68" t="s">
        <v>314</v>
      </c>
      <c r="Q107" s="68" t="s">
        <v>314</v>
      </c>
      <c r="R107" s="68" t="s">
        <v>314</v>
      </c>
      <c r="S107" s="68" t="s">
        <v>314</v>
      </c>
      <c r="T107" s="68" t="s">
        <v>314</v>
      </c>
      <c r="U107" s="68" t="s">
        <v>314</v>
      </c>
      <c r="V107" s="134" t="s">
        <v>314</v>
      </c>
      <c r="W107" s="66" t="s">
        <v>314</v>
      </c>
      <c r="X107" s="66"/>
      <c r="Y107" s="66">
        <v>1</v>
      </c>
      <c r="Z107" s="66"/>
      <c r="AA107" s="71">
        <v>20</v>
      </c>
      <c r="AB107" s="78"/>
      <c r="AC107" s="63"/>
    </row>
    <row r="108" spans="1:29" ht="30.6" customHeight="1" thickBot="1" x14ac:dyDescent="0.25">
      <c r="A108" s="107">
        <v>12</v>
      </c>
      <c r="B108" s="76" t="s">
        <v>317</v>
      </c>
      <c r="C108" s="105" t="s">
        <v>250</v>
      </c>
      <c r="D108" s="105" t="s">
        <v>52</v>
      </c>
      <c r="E108" s="105" t="s">
        <v>251</v>
      </c>
      <c r="F108" s="74" t="s">
        <v>289</v>
      </c>
      <c r="G108" s="105" t="s">
        <v>357</v>
      </c>
      <c r="H108" s="106"/>
      <c r="I108" s="106"/>
      <c r="J108" s="44" t="s">
        <v>137</v>
      </c>
      <c r="K108" s="104">
        <v>2620</v>
      </c>
      <c r="L108" s="104">
        <v>2620</v>
      </c>
      <c r="M108" s="103">
        <v>0</v>
      </c>
      <c r="N108" s="103">
        <v>0</v>
      </c>
      <c r="O108" s="133">
        <v>2620</v>
      </c>
      <c r="P108" s="121" t="s">
        <v>314</v>
      </c>
      <c r="Q108" s="133">
        <v>471</v>
      </c>
      <c r="R108" s="121" t="s">
        <v>314</v>
      </c>
      <c r="S108" s="121" t="s">
        <v>314</v>
      </c>
      <c r="T108" s="121" t="s">
        <v>314</v>
      </c>
      <c r="U108" s="121" t="s">
        <v>314</v>
      </c>
      <c r="V108" s="132" t="s">
        <v>314</v>
      </c>
      <c r="W108" s="102">
        <v>194</v>
      </c>
      <c r="X108" s="102"/>
      <c r="Y108" s="104">
        <v>1</v>
      </c>
      <c r="Z108" s="104"/>
      <c r="AA108" s="102">
        <v>43</v>
      </c>
      <c r="AB108" s="119"/>
      <c r="AC108" s="119"/>
    </row>
    <row r="109" spans="1:29" ht="30.6" customHeight="1" thickBot="1" x14ac:dyDescent="0.25">
      <c r="A109" s="100">
        <v>1</v>
      </c>
      <c r="B109" s="76" t="s">
        <v>317</v>
      </c>
      <c r="C109" s="98" t="s">
        <v>252</v>
      </c>
      <c r="D109" s="98" t="s">
        <v>101</v>
      </c>
      <c r="E109" s="98" t="s">
        <v>253</v>
      </c>
      <c r="F109" s="74" t="s">
        <v>289</v>
      </c>
      <c r="G109" s="98" t="s">
        <v>356</v>
      </c>
      <c r="H109" s="99"/>
      <c r="I109" s="99"/>
      <c r="J109" s="127" t="s">
        <v>137</v>
      </c>
      <c r="K109" s="129">
        <v>4760</v>
      </c>
      <c r="L109" s="129">
        <v>4760</v>
      </c>
      <c r="M109" s="131">
        <v>0</v>
      </c>
      <c r="N109" s="131">
        <v>0</v>
      </c>
      <c r="O109" s="95">
        <v>1253</v>
      </c>
      <c r="P109" s="96">
        <v>0</v>
      </c>
      <c r="Q109" s="95">
        <v>3507</v>
      </c>
      <c r="R109" s="96">
        <v>0</v>
      </c>
      <c r="S109" s="96" t="s">
        <v>314</v>
      </c>
      <c r="T109" s="96">
        <v>0</v>
      </c>
      <c r="U109" s="96">
        <v>0</v>
      </c>
      <c r="V109" s="130">
        <v>0</v>
      </c>
      <c r="W109" s="93">
        <v>192</v>
      </c>
      <c r="X109" s="93"/>
      <c r="Y109" s="115">
        <v>2</v>
      </c>
      <c r="Z109" s="129"/>
      <c r="AA109" s="93">
        <v>141</v>
      </c>
      <c r="AB109" s="128"/>
      <c r="AC109" s="90"/>
    </row>
    <row r="110" spans="1:29" ht="30.6" customHeight="1" thickBot="1" x14ac:dyDescent="0.25">
      <c r="A110" s="77">
        <v>2</v>
      </c>
      <c r="B110" s="76" t="s">
        <v>317</v>
      </c>
      <c r="C110" s="75" t="s">
        <v>254</v>
      </c>
      <c r="D110" s="75" t="s">
        <v>52</v>
      </c>
      <c r="E110" s="75" t="s">
        <v>255</v>
      </c>
      <c r="F110" s="74" t="s">
        <v>289</v>
      </c>
      <c r="G110" s="75" t="s">
        <v>355</v>
      </c>
      <c r="H110" s="72"/>
      <c r="I110" s="72"/>
      <c r="J110" s="62" t="s">
        <v>137</v>
      </c>
      <c r="K110" s="66">
        <v>968</v>
      </c>
      <c r="L110" s="66">
        <v>968</v>
      </c>
      <c r="M110" s="80">
        <v>0</v>
      </c>
      <c r="N110" s="80">
        <v>0</v>
      </c>
      <c r="O110" s="69">
        <v>968</v>
      </c>
      <c r="P110" s="68">
        <v>0</v>
      </c>
      <c r="Q110" s="68">
        <v>0</v>
      </c>
      <c r="R110" s="68">
        <v>0</v>
      </c>
      <c r="S110" s="68" t="s">
        <v>314</v>
      </c>
      <c r="T110" s="68">
        <v>0</v>
      </c>
      <c r="U110" s="68">
        <v>0</v>
      </c>
      <c r="V110" s="67">
        <v>0</v>
      </c>
      <c r="W110" s="71" t="s">
        <v>354</v>
      </c>
      <c r="X110" s="71"/>
      <c r="Y110" s="66">
        <v>1</v>
      </c>
      <c r="Z110" s="66"/>
      <c r="AA110" s="71">
        <v>34</v>
      </c>
      <c r="AB110" s="86"/>
      <c r="AC110" s="62"/>
    </row>
    <row r="111" spans="1:29" ht="30.6" customHeight="1" thickBot="1" x14ac:dyDescent="0.25">
      <c r="A111" s="77">
        <v>3</v>
      </c>
      <c r="B111" s="76" t="s">
        <v>317</v>
      </c>
      <c r="C111" s="75" t="s">
        <v>256</v>
      </c>
      <c r="D111" s="75" t="s">
        <v>102</v>
      </c>
      <c r="E111" s="75" t="s">
        <v>257</v>
      </c>
      <c r="F111" s="74" t="s">
        <v>289</v>
      </c>
      <c r="G111" s="75" t="s">
        <v>353</v>
      </c>
      <c r="H111" s="72"/>
      <c r="I111" s="72"/>
      <c r="J111" s="62" t="s">
        <v>137</v>
      </c>
      <c r="K111" s="66">
        <v>1200</v>
      </c>
      <c r="L111" s="66">
        <v>1200</v>
      </c>
      <c r="M111" s="80">
        <v>0</v>
      </c>
      <c r="N111" s="80">
        <v>0</v>
      </c>
      <c r="O111" s="69">
        <v>1200</v>
      </c>
      <c r="P111" s="68">
        <v>0</v>
      </c>
      <c r="Q111" s="68">
        <v>0</v>
      </c>
      <c r="R111" s="68">
        <v>0</v>
      </c>
      <c r="S111" s="68" t="s">
        <v>314</v>
      </c>
      <c r="T111" s="68">
        <v>0</v>
      </c>
      <c r="U111" s="68">
        <v>0</v>
      </c>
      <c r="V111" s="67">
        <v>0</v>
      </c>
      <c r="W111" s="71">
        <v>20</v>
      </c>
      <c r="X111" s="71"/>
      <c r="Y111" s="66">
        <v>1</v>
      </c>
      <c r="Z111" s="66"/>
      <c r="AA111" s="71">
        <v>25</v>
      </c>
      <c r="AB111" s="86"/>
      <c r="AC111" s="62"/>
    </row>
    <row r="112" spans="1:29" ht="30.6" customHeight="1" thickBot="1" x14ac:dyDescent="0.25">
      <c r="A112" s="77">
        <v>4</v>
      </c>
      <c r="B112" s="76" t="s">
        <v>317</v>
      </c>
      <c r="C112" s="75" t="s">
        <v>258</v>
      </c>
      <c r="D112" s="75" t="s">
        <v>352</v>
      </c>
      <c r="E112" s="75" t="s">
        <v>259</v>
      </c>
      <c r="F112" s="74" t="s">
        <v>289</v>
      </c>
      <c r="G112" s="75" t="s">
        <v>346</v>
      </c>
      <c r="H112" s="72"/>
      <c r="I112" s="72"/>
      <c r="J112" s="62" t="s">
        <v>281</v>
      </c>
      <c r="K112" s="80" t="s">
        <v>315</v>
      </c>
      <c r="L112" s="80" t="s">
        <v>315</v>
      </c>
      <c r="M112" s="80">
        <v>720</v>
      </c>
      <c r="N112" s="80">
        <v>0</v>
      </c>
      <c r="O112" s="68">
        <v>0</v>
      </c>
      <c r="P112" s="68">
        <v>0</v>
      </c>
      <c r="Q112" s="68">
        <v>0</v>
      </c>
      <c r="R112" s="68">
        <v>0</v>
      </c>
      <c r="S112" s="82">
        <v>720</v>
      </c>
      <c r="T112" s="68">
        <v>0</v>
      </c>
      <c r="U112" s="68">
        <v>0</v>
      </c>
      <c r="V112" s="67">
        <v>0</v>
      </c>
      <c r="W112" s="70" t="s">
        <v>315</v>
      </c>
      <c r="X112" s="70"/>
      <c r="Y112" s="80">
        <v>1</v>
      </c>
      <c r="Z112" s="84"/>
      <c r="AA112" s="71">
        <v>0</v>
      </c>
      <c r="AB112" s="63"/>
      <c r="AC112" s="63"/>
    </row>
    <row r="113" spans="1:29" ht="30.6" customHeight="1" thickBot="1" x14ac:dyDescent="0.25">
      <c r="A113" s="77">
        <f t="shared" ref="A113:A125" si="0">SUM(A112+1)</f>
        <v>5</v>
      </c>
      <c r="B113" s="76" t="s">
        <v>317</v>
      </c>
      <c r="C113" s="75" t="s">
        <v>258</v>
      </c>
      <c r="D113" s="75" t="s">
        <v>103</v>
      </c>
      <c r="E113" s="75" t="s">
        <v>259</v>
      </c>
      <c r="F113" s="74" t="s">
        <v>289</v>
      </c>
      <c r="G113" s="75" t="s">
        <v>346</v>
      </c>
      <c r="H113" s="72"/>
      <c r="I113" s="72"/>
      <c r="J113" s="62" t="s">
        <v>137</v>
      </c>
      <c r="K113" s="66">
        <v>240.74</v>
      </c>
      <c r="L113" s="66">
        <v>240.74</v>
      </c>
      <c r="M113" s="80">
        <v>0</v>
      </c>
      <c r="N113" s="80">
        <v>0</v>
      </c>
      <c r="O113" s="68">
        <v>0</v>
      </c>
      <c r="P113" s="68">
        <v>0</v>
      </c>
      <c r="Q113" s="68">
        <v>0</v>
      </c>
      <c r="R113" s="68">
        <v>0</v>
      </c>
      <c r="S113" s="68" t="s">
        <v>314</v>
      </c>
      <c r="T113" s="68">
        <v>0</v>
      </c>
      <c r="U113" s="68">
        <v>0</v>
      </c>
      <c r="V113" s="124">
        <f>L113</f>
        <v>240.74</v>
      </c>
      <c r="W113" s="70" t="s">
        <v>315</v>
      </c>
      <c r="X113" s="70"/>
      <c r="Y113" s="80">
        <v>1</v>
      </c>
      <c r="Z113" s="66"/>
      <c r="AA113" s="71">
        <v>4</v>
      </c>
      <c r="AB113" s="63"/>
      <c r="AC113" s="63"/>
    </row>
    <row r="114" spans="1:29" ht="30.6" customHeight="1" thickBot="1" x14ac:dyDescent="0.25">
      <c r="A114" s="77">
        <f t="shared" si="0"/>
        <v>6</v>
      </c>
      <c r="B114" s="76" t="s">
        <v>317</v>
      </c>
      <c r="C114" s="75" t="s">
        <v>258</v>
      </c>
      <c r="D114" s="75" t="s">
        <v>104</v>
      </c>
      <c r="E114" s="75" t="s">
        <v>259</v>
      </c>
      <c r="F114" s="74" t="s">
        <v>289</v>
      </c>
      <c r="G114" s="75" t="s">
        <v>346</v>
      </c>
      <c r="H114" s="72"/>
      <c r="I114" s="72"/>
      <c r="J114" s="62" t="s">
        <v>137</v>
      </c>
      <c r="K114" s="80">
        <v>856.44</v>
      </c>
      <c r="L114" s="80">
        <v>856.44</v>
      </c>
      <c r="M114" s="80">
        <v>0</v>
      </c>
      <c r="N114" s="80">
        <v>0</v>
      </c>
      <c r="O114" s="68">
        <v>0</v>
      </c>
      <c r="P114" s="68">
        <v>0</v>
      </c>
      <c r="Q114" s="68">
        <v>0</v>
      </c>
      <c r="R114" s="68">
        <v>0</v>
      </c>
      <c r="S114" s="68" t="s">
        <v>314</v>
      </c>
      <c r="T114" s="68">
        <v>0</v>
      </c>
      <c r="U114" s="68">
        <v>0</v>
      </c>
      <c r="V114" s="124">
        <f>L114</f>
        <v>856.44</v>
      </c>
      <c r="W114" s="70" t="s">
        <v>315</v>
      </c>
      <c r="X114" s="70"/>
      <c r="Y114" s="80">
        <v>1</v>
      </c>
      <c r="Z114" s="66"/>
      <c r="AA114" s="71">
        <v>56</v>
      </c>
      <c r="AB114" s="63"/>
      <c r="AC114" s="63"/>
    </row>
    <row r="115" spans="1:29" ht="30.6" customHeight="1" thickBot="1" x14ac:dyDescent="0.25">
      <c r="A115" s="77">
        <f t="shared" si="0"/>
        <v>7</v>
      </c>
      <c r="B115" s="76" t="s">
        <v>317</v>
      </c>
      <c r="C115" s="75" t="s">
        <v>258</v>
      </c>
      <c r="D115" s="75" t="s">
        <v>105</v>
      </c>
      <c r="E115" s="75" t="s">
        <v>259</v>
      </c>
      <c r="F115" s="74" t="s">
        <v>289</v>
      </c>
      <c r="G115" s="75" t="s">
        <v>346</v>
      </c>
      <c r="H115" s="72"/>
      <c r="I115" s="72"/>
      <c r="J115" s="62" t="s">
        <v>137</v>
      </c>
      <c r="K115" s="80">
        <v>879.3</v>
      </c>
      <c r="L115" s="80">
        <v>879.3</v>
      </c>
      <c r="M115" s="80" t="s">
        <v>315</v>
      </c>
      <c r="N115" s="80">
        <v>0</v>
      </c>
      <c r="O115" s="68">
        <v>0</v>
      </c>
      <c r="P115" s="68">
        <v>0</v>
      </c>
      <c r="Q115" s="68">
        <v>0</v>
      </c>
      <c r="R115" s="68">
        <v>0</v>
      </c>
      <c r="S115" s="68" t="s">
        <v>314</v>
      </c>
      <c r="T115" s="68">
        <v>0</v>
      </c>
      <c r="U115" s="68">
        <v>0</v>
      </c>
      <c r="V115" s="124">
        <f>L115</f>
        <v>879.3</v>
      </c>
      <c r="W115" s="70" t="s">
        <v>315</v>
      </c>
      <c r="X115" s="70"/>
      <c r="Y115" s="80">
        <v>1</v>
      </c>
      <c r="Z115" s="66"/>
      <c r="AA115" s="71">
        <v>43</v>
      </c>
      <c r="AB115" s="63"/>
      <c r="AC115" s="63"/>
    </row>
    <row r="116" spans="1:29" ht="30.6" customHeight="1" thickBot="1" x14ac:dyDescent="0.25">
      <c r="A116" s="77">
        <f t="shared" si="0"/>
        <v>8</v>
      </c>
      <c r="B116" s="76" t="s">
        <v>317</v>
      </c>
      <c r="C116" s="75" t="s">
        <v>258</v>
      </c>
      <c r="D116" s="75" t="s">
        <v>351</v>
      </c>
      <c r="E116" s="75" t="s">
        <v>259</v>
      </c>
      <c r="F116" s="74" t="s">
        <v>289</v>
      </c>
      <c r="G116" s="75" t="s">
        <v>346</v>
      </c>
      <c r="H116" s="72"/>
      <c r="I116" s="72"/>
      <c r="J116" s="62" t="s">
        <v>281</v>
      </c>
      <c r="K116" s="80">
        <v>0</v>
      </c>
      <c r="L116" s="80">
        <v>0</v>
      </c>
      <c r="M116" s="66">
        <v>821.87</v>
      </c>
      <c r="N116" s="80">
        <v>0</v>
      </c>
      <c r="O116" s="68">
        <v>0</v>
      </c>
      <c r="P116" s="68">
        <v>0</v>
      </c>
      <c r="Q116" s="68">
        <v>0</v>
      </c>
      <c r="R116" s="68">
        <v>0</v>
      </c>
      <c r="S116" s="82">
        <f>M116</f>
        <v>821.87</v>
      </c>
      <c r="T116" s="68" t="s">
        <v>314</v>
      </c>
      <c r="U116" s="68">
        <v>0</v>
      </c>
      <c r="V116" s="67">
        <v>0</v>
      </c>
      <c r="W116" s="70" t="s">
        <v>315</v>
      </c>
      <c r="X116" s="70"/>
      <c r="Y116" s="80">
        <v>1</v>
      </c>
      <c r="Z116" s="84"/>
      <c r="AA116" s="71">
        <v>0</v>
      </c>
      <c r="AB116" s="63"/>
      <c r="AC116" s="63"/>
    </row>
    <row r="117" spans="1:29" ht="30.6" customHeight="1" thickBot="1" x14ac:dyDescent="0.25">
      <c r="A117" s="77">
        <f t="shared" si="0"/>
        <v>9</v>
      </c>
      <c r="B117" s="76" t="s">
        <v>317</v>
      </c>
      <c r="C117" s="75" t="s">
        <v>258</v>
      </c>
      <c r="D117" s="75" t="s">
        <v>106</v>
      </c>
      <c r="E117" s="75" t="s">
        <v>259</v>
      </c>
      <c r="F117" s="74" t="s">
        <v>289</v>
      </c>
      <c r="G117" s="75" t="s">
        <v>346</v>
      </c>
      <c r="H117" s="72"/>
      <c r="I117" s="72"/>
      <c r="J117" s="62" t="s">
        <v>137</v>
      </c>
      <c r="K117" s="80">
        <v>141.4</v>
      </c>
      <c r="L117" s="80">
        <v>141.4</v>
      </c>
      <c r="M117" s="80">
        <v>0</v>
      </c>
      <c r="N117" s="80">
        <v>0</v>
      </c>
      <c r="O117" s="68">
        <v>0</v>
      </c>
      <c r="P117" s="68">
        <v>0</v>
      </c>
      <c r="Q117" s="68">
        <v>0</v>
      </c>
      <c r="R117" s="68">
        <v>0</v>
      </c>
      <c r="S117" s="68" t="s">
        <v>314</v>
      </c>
      <c r="T117" s="68">
        <v>0</v>
      </c>
      <c r="U117" s="68">
        <v>0</v>
      </c>
      <c r="V117" s="124">
        <f>L117</f>
        <v>141.4</v>
      </c>
      <c r="W117" s="70" t="s">
        <v>315</v>
      </c>
      <c r="X117" s="70"/>
      <c r="Y117" s="80">
        <v>1</v>
      </c>
      <c r="Z117" s="66"/>
      <c r="AA117" s="71">
        <v>9</v>
      </c>
      <c r="AB117" s="63"/>
      <c r="AC117" s="63"/>
    </row>
    <row r="118" spans="1:29" ht="30.6" customHeight="1" thickBot="1" x14ac:dyDescent="0.25">
      <c r="A118" s="77">
        <f t="shared" si="0"/>
        <v>10</v>
      </c>
      <c r="B118" s="76" t="s">
        <v>317</v>
      </c>
      <c r="C118" s="75" t="s">
        <v>258</v>
      </c>
      <c r="D118" s="75" t="s">
        <v>350</v>
      </c>
      <c r="E118" s="75" t="s">
        <v>259</v>
      </c>
      <c r="F118" s="74" t="s">
        <v>289</v>
      </c>
      <c r="G118" s="75" t="s">
        <v>346</v>
      </c>
      <c r="H118" s="72"/>
      <c r="I118" s="72"/>
      <c r="J118" s="62" t="s">
        <v>281</v>
      </c>
      <c r="K118" s="80" t="s">
        <v>315</v>
      </c>
      <c r="L118" s="80" t="s">
        <v>315</v>
      </c>
      <c r="M118" s="66">
        <v>15</v>
      </c>
      <c r="N118" s="80">
        <v>0</v>
      </c>
      <c r="O118" s="68">
        <v>0</v>
      </c>
      <c r="P118" s="68">
        <v>0</v>
      </c>
      <c r="Q118" s="68">
        <v>0</v>
      </c>
      <c r="R118" s="68">
        <v>0</v>
      </c>
      <c r="S118" s="82">
        <f>M118</f>
        <v>15</v>
      </c>
      <c r="T118" s="68">
        <v>0</v>
      </c>
      <c r="U118" s="68">
        <v>0</v>
      </c>
      <c r="V118" s="67">
        <v>0</v>
      </c>
      <c r="W118" s="70" t="s">
        <v>315</v>
      </c>
      <c r="X118" s="70"/>
      <c r="Y118" s="80">
        <v>1</v>
      </c>
      <c r="Z118" s="66"/>
      <c r="AA118" s="71">
        <v>0</v>
      </c>
      <c r="AB118" s="63"/>
      <c r="AC118" s="63"/>
    </row>
    <row r="119" spans="1:29" ht="30.6" customHeight="1" thickBot="1" x14ac:dyDescent="0.25">
      <c r="A119" s="77">
        <f t="shared" si="0"/>
        <v>11</v>
      </c>
      <c r="B119" s="76" t="s">
        <v>317</v>
      </c>
      <c r="C119" s="75" t="s">
        <v>258</v>
      </c>
      <c r="D119" s="75" t="s">
        <v>349</v>
      </c>
      <c r="E119" s="75" t="s">
        <v>259</v>
      </c>
      <c r="F119" s="74" t="s">
        <v>289</v>
      </c>
      <c r="G119" s="75" t="s">
        <v>346</v>
      </c>
      <c r="H119" s="72"/>
      <c r="I119" s="72"/>
      <c r="J119" s="62" t="s">
        <v>281</v>
      </c>
      <c r="K119" s="80">
        <v>404.7</v>
      </c>
      <c r="L119" s="80">
        <v>404.7</v>
      </c>
      <c r="M119" s="80">
        <v>0</v>
      </c>
      <c r="N119" s="80">
        <v>0</v>
      </c>
      <c r="O119" s="68">
        <v>0</v>
      </c>
      <c r="P119" s="68">
        <v>0</v>
      </c>
      <c r="Q119" s="68">
        <v>0</v>
      </c>
      <c r="R119" s="68">
        <v>0</v>
      </c>
      <c r="S119" s="68" t="s">
        <v>314</v>
      </c>
      <c r="T119" s="68">
        <v>0</v>
      </c>
      <c r="U119" s="68">
        <v>0</v>
      </c>
      <c r="V119" s="85">
        <f>L119</f>
        <v>404.7</v>
      </c>
      <c r="W119" s="70" t="s">
        <v>315</v>
      </c>
      <c r="X119" s="70"/>
      <c r="Y119" s="80">
        <v>1</v>
      </c>
      <c r="Z119" s="66"/>
      <c r="AA119" s="71">
        <v>0</v>
      </c>
      <c r="AB119" s="63"/>
      <c r="AC119" s="63"/>
    </row>
    <row r="120" spans="1:29" ht="30.6" customHeight="1" thickBot="1" x14ac:dyDescent="0.25">
      <c r="A120" s="77">
        <f t="shared" si="0"/>
        <v>12</v>
      </c>
      <c r="B120" s="76" t="s">
        <v>317</v>
      </c>
      <c r="C120" s="75" t="s">
        <v>258</v>
      </c>
      <c r="D120" s="75" t="s">
        <v>107</v>
      </c>
      <c r="E120" s="75" t="s">
        <v>259</v>
      </c>
      <c r="F120" s="74" t="s">
        <v>289</v>
      </c>
      <c r="G120" s="75" t="s">
        <v>346</v>
      </c>
      <c r="H120" s="72"/>
      <c r="I120" s="72"/>
      <c r="J120" s="62" t="s">
        <v>137</v>
      </c>
      <c r="K120" s="80">
        <v>489</v>
      </c>
      <c r="L120" s="80">
        <v>489</v>
      </c>
      <c r="M120" s="80">
        <v>0</v>
      </c>
      <c r="N120" s="80">
        <v>0</v>
      </c>
      <c r="O120" s="68">
        <v>0</v>
      </c>
      <c r="P120" s="68">
        <v>0</v>
      </c>
      <c r="Q120" s="68">
        <v>0</v>
      </c>
      <c r="R120" s="68">
        <v>0</v>
      </c>
      <c r="S120" s="68" t="s">
        <v>314</v>
      </c>
      <c r="T120" s="68">
        <v>0</v>
      </c>
      <c r="U120" s="68">
        <v>0</v>
      </c>
      <c r="V120" s="85">
        <f>L120</f>
        <v>489</v>
      </c>
      <c r="W120" s="70" t="s">
        <v>315</v>
      </c>
      <c r="X120" s="70"/>
      <c r="Y120" s="80">
        <v>1</v>
      </c>
      <c r="Z120" s="66"/>
      <c r="AA120" s="71">
        <v>9</v>
      </c>
      <c r="AB120" s="63"/>
      <c r="AC120" s="78"/>
    </row>
    <row r="121" spans="1:29" ht="30.6" customHeight="1" thickBot="1" x14ac:dyDescent="0.25">
      <c r="A121" s="77">
        <f t="shared" si="0"/>
        <v>13</v>
      </c>
      <c r="B121" s="76" t="s">
        <v>317</v>
      </c>
      <c r="C121" s="75" t="s">
        <v>258</v>
      </c>
      <c r="D121" s="75" t="s">
        <v>108</v>
      </c>
      <c r="E121" s="75" t="s">
        <v>259</v>
      </c>
      <c r="F121" s="74" t="s">
        <v>289</v>
      </c>
      <c r="G121" s="75" t="s">
        <v>346</v>
      </c>
      <c r="H121" s="72"/>
      <c r="I121" s="72"/>
      <c r="J121" s="62" t="s">
        <v>137</v>
      </c>
      <c r="K121" s="80">
        <v>755</v>
      </c>
      <c r="L121" s="80">
        <v>755</v>
      </c>
      <c r="M121" s="80">
        <v>0</v>
      </c>
      <c r="N121" s="80">
        <v>0</v>
      </c>
      <c r="O121" s="68" t="s">
        <v>314</v>
      </c>
      <c r="P121" s="68">
        <v>0</v>
      </c>
      <c r="Q121" s="68">
        <v>0</v>
      </c>
      <c r="R121" s="68">
        <v>0</v>
      </c>
      <c r="S121" s="68" t="s">
        <v>314</v>
      </c>
      <c r="T121" s="68">
        <v>0</v>
      </c>
      <c r="U121" s="68">
        <v>0</v>
      </c>
      <c r="V121" s="85">
        <f>L121</f>
        <v>755</v>
      </c>
      <c r="W121" s="70" t="s">
        <v>315</v>
      </c>
      <c r="X121" s="70"/>
      <c r="Y121" s="80">
        <v>1</v>
      </c>
      <c r="Z121" s="66"/>
      <c r="AA121" s="71">
        <v>30</v>
      </c>
      <c r="AB121" s="63"/>
      <c r="AC121" s="63"/>
    </row>
    <row r="122" spans="1:29" ht="30.6" customHeight="1" thickBot="1" x14ac:dyDescent="0.25">
      <c r="A122" s="77">
        <f t="shared" si="0"/>
        <v>14</v>
      </c>
      <c r="B122" s="76" t="s">
        <v>317</v>
      </c>
      <c r="C122" s="75" t="s">
        <v>258</v>
      </c>
      <c r="D122" s="75" t="s">
        <v>109</v>
      </c>
      <c r="E122" s="75" t="s">
        <v>259</v>
      </c>
      <c r="F122" s="74" t="s">
        <v>289</v>
      </c>
      <c r="G122" s="75" t="s">
        <v>346</v>
      </c>
      <c r="H122" s="72"/>
      <c r="I122" s="72"/>
      <c r="J122" s="62" t="s">
        <v>137</v>
      </c>
      <c r="K122" s="80">
        <v>22.93</v>
      </c>
      <c r="L122" s="80">
        <v>22.93</v>
      </c>
      <c r="M122" s="80">
        <v>0</v>
      </c>
      <c r="N122" s="80">
        <v>0</v>
      </c>
      <c r="O122" s="68">
        <v>0</v>
      </c>
      <c r="P122" s="68">
        <v>0</v>
      </c>
      <c r="Q122" s="68">
        <v>0</v>
      </c>
      <c r="R122" s="68">
        <v>0</v>
      </c>
      <c r="S122" s="68" t="s">
        <v>314</v>
      </c>
      <c r="T122" s="68">
        <v>0</v>
      </c>
      <c r="U122" s="68">
        <v>0</v>
      </c>
      <c r="V122" s="85">
        <f>L122</f>
        <v>22.93</v>
      </c>
      <c r="W122" s="70" t="s">
        <v>315</v>
      </c>
      <c r="X122" s="70"/>
      <c r="Y122" s="80">
        <v>1</v>
      </c>
      <c r="Z122" s="84"/>
      <c r="AA122" s="71">
        <v>8</v>
      </c>
      <c r="AB122" s="63"/>
      <c r="AC122" s="78"/>
    </row>
    <row r="123" spans="1:29" ht="30.6" customHeight="1" thickBot="1" x14ac:dyDescent="0.25">
      <c r="A123" s="77">
        <f t="shared" si="0"/>
        <v>15</v>
      </c>
      <c r="B123" s="76" t="s">
        <v>317</v>
      </c>
      <c r="C123" s="75" t="s">
        <v>258</v>
      </c>
      <c r="D123" s="75" t="s">
        <v>110</v>
      </c>
      <c r="E123" s="75" t="s">
        <v>259</v>
      </c>
      <c r="F123" s="74" t="s">
        <v>289</v>
      </c>
      <c r="G123" s="75" t="s">
        <v>346</v>
      </c>
      <c r="H123" s="72"/>
      <c r="I123" s="72"/>
      <c r="J123" s="62" t="s">
        <v>137</v>
      </c>
      <c r="K123" s="80">
        <v>113.3</v>
      </c>
      <c r="L123" s="80">
        <v>113.3</v>
      </c>
      <c r="M123" s="80" t="s">
        <v>315</v>
      </c>
      <c r="N123" s="80">
        <v>0</v>
      </c>
      <c r="O123" s="68" t="s">
        <v>314</v>
      </c>
      <c r="P123" s="68">
        <v>0</v>
      </c>
      <c r="Q123" s="68">
        <v>0</v>
      </c>
      <c r="R123" s="68">
        <v>0</v>
      </c>
      <c r="S123" s="68" t="s">
        <v>314</v>
      </c>
      <c r="T123" s="68">
        <v>0</v>
      </c>
      <c r="U123" s="68">
        <v>0</v>
      </c>
      <c r="V123" s="85">
        <f>L123</f>
        <v>113.3</v>
      </c>
      <c r="W123" s="70" t="s">
        <v>315</v>
      </c>
      <c r="X123" s="70"/>
      <c r="Y123" s="80">
        <v>1</v>
      </c>
      <c r="Z123" s="66"/>
      <c r="AA123" s="71">
        <v>9</v>
      </c>
      <c r="AB123" s="63"/>
      <c r="AC123" s="63"/>
    </row>
    <row r="124" spans="1:29" ht="30.6" customHeight="1" thickBot="1" x14ac:dyDescent="0.25">
      <c r="A124" s="77">
        <f t="shared" si="0"/>
        <v>16</v>
      </c>
      <c r="B124" s="76" t="s">
        <v>317</v>
      </c>
      <c r="C124" s="75" t="s">
        <v>258</v>
      </c>
      <c r="D124" s="75" t="s">
        <v>348</v>
      </c>
      <c r="E124" s="75" t="s">
        <v>259</v>
      </c>
      <c r="F124" s="74" t="s">
        <v>289</v>
      </c>
      <c r="G124" s="75" t="s">
        <v>346</v>
      </c>
      <c r="H124" s="72"/>
      <c r="I124" s="72"/>
      <c r="J124" s="62" t="s">
        <v>281</v>
      </c>
      <c r="K124" s="80">
        <v>0</v>
      </c>
      <c r="L124" s="80">
        <v>0</v>
      </c>
      <c r="M124" s="80">
        <v>86.04</v>
      </c>
      <c r="N124" s="80">
        <v>0</v>
      </c>
      <c r="O124" s="68">
        <v>0</v>
      </c>
      <c r="P124" s="68">
        <v>0</v>
      </c>
      <c r="Q124" s="68">
        <v>0</v>
      </c>
      <c r="R124" s="68">
        <v>0</v>
      </c>
      <c r="S124" s="69">
        <f>M124</f>
        <v>86.04</v>
      </c>
      <c r="T124" s="68">
        <v>0</v>
      </c>
      <c r="U124" s="68">
        <v>0</v>
      </c>
      <c r="V124" s="67">
        <v>0</v>
      </c>
      <c r="W124" s="70" t="s">
        <v>314</v>
      </c>
      <c r="X124" s="70"/>
      <c r="Y124" s="80">
        <v>1</v>
      </c>
      <c r="Z124" s="66"/>
      <c r="AA124" s="71">
        <v>0</v>
      </c>
      <c r="AB124" s="63"/>
      <c r="AC124" s="63"/>
    </row>
    <row r="125" spans="1:29" ht="30.6" customHeight="1" thickBot="1" x14ac:dyDescent="0.25">
      <c r="A125" s="77">
        <f t="shared" si="0"/>
        <v>17</v>
      </c>
      <c r="B125" s="76" t="s">
        <v>317</v>
      </c>
      <c r="C125" s="75" t="s">
        <v>258</v>
      </c>
      <c r="D125" s="75" t="s">
        <v>347</v>
      </c>
      <c r="E125" s="75" t="s">
        <v>259</v>
      </c>
      <c r="F125" s="74" t="s">
        <v>289</v>
      </c>
      <c r="G125" s="75" t="s">
        <v>346</v>
      </c>
      <c r="H125" s="72"/>
      <c r="I125" s="72"/>
      <c r="J125" s="62" t="s">
        <v>281</v>
      </c>
      <c r="K125" s="80">
        <v>0</v>
      </c>
      <c r="L125" s="80">
        <v>0</v>
      </c>
      <c r="M125" s="80">
        <v>86</v>
      </c>
      <c r="N125" s="80">
        <v>0</v>
      </c>
      <c r="O125" s="68">
        <v>0</v>
      </c>
      <c r="P125" s="68">
        <v>0</v>
      </c>
      <c r="Q125" s="68">
        <v>0</v>
      </c>
      <c r="R125" s="68">
        <v>0</v>
      </c>
      <c r="S125" s="69">
        <f>M125</f>
        <v>86</v>
      </c>
      <c r="T125" s="68">
        <v>0</v>
      </c>
      <c r="U125" s="68">
        <v>0</v>
      </c>
      <c r="V125" s="67">
        <v>0</v>
      </c>
      <c r="W125" s="70" t="s">
        <v>314</v>
      </c>
      <c r="X125" s="70"/>
      <c r="Y125" s="80">
        <v>1</v>
      </c>
      <c r="Z125" s="66"/>
      <c r="AA125" s="71">
        <v>0</v>
      </c>
      <c r="AB125" s="63"/>
      <c r="AC125" s="63"/>
    </row>
    <row r="126" spans="1:29" ht="30.6" customHeight="1" thickBot="1" x14ac:dyDescent="0.25">
      <c r="A126" s="77">
        <v>1</v>
      </c>
      <c r="B126" s="76" t="s">
        <v>317</v>
      </c>
      <c r="C126" s="75" t="s">
        <v>260</v>
      </c>
      <c r="D126" s="75" t="s">
        <v>52</v>
      </c>
      <c r="E126" s="75" t="s">
        <v>261</v>
      </c>
      <c r="F126" s="74" t="s">
        <v>289</v>
      </c>
      <c r="G126" s="75" t="s">
        <v>345</v>
      </c>
      <c r="H126" s="72"/>
      <c r="I126" s="72"/>
      <c r="J126" s="62" t="s">
        <v>137</v>
      </c>
      <c r="K126" s="66">
        <v>813.9</v>
      </c>
      <c r="L126" s="66">
        <v>813.9</v>
      </c>
      <c r="M126" s="80">
        <v>0</v>
      </c>
      <c r="N126" s="80">
        <v>0</v>
      </c>
      <c r="O126" s="69">
        <v>632</v>
      </c>
      <c r="P126" s="68">
        <v>0</v>
      </c>
      <c r="Q126" s="69">
        <v>182</v>
      </c>
      <c r="R126" s="68">
        <v>0</v>
      </c>
      <c r="S126" s="68" t="s">
        <v>314</v>
      </c>
      <c r="T126" s="68">
        <v>0</v>
      </c>
      <c r="U126" s="68">
        <v>0</v>
      </c>
      <c r="V126" s="67">
        <v>0</v>
      </c>
      <c r="W126" s="71">
        <v>18</v>
      </c>
      <c r="X126" s="71"/>
      <c r="Y126" s="66">
        <v>1</v>
      </c>
      <c r="Z126" s="66"/>
      <c r="AA126" s="71">
        <v>18</v>
      </c>
      <c r="AB126" s="86"/>
      <c r="AC126" s="63"/>
    </row>
    <row r="127" spans="1:29" ht="30.6" customHeight="1" thickBot="1" x14ac:dyDescent="0.25">
      <c r="A127" s="77">
        <v>2</v>
      </c>
      <c r="B127" s="76" t="s">
        <v>317</v>
      </c>
      <c r="C127" s="75" t="s">
        <v>262</v>
      </c>
      <c r="D127" s="75" t="s">
        <v>51</v>
      </c>
      <c r="E127" s="126" t="s">
        <v>263</v>
      </c>
      <c r="F127" s="74" t="s">
        <v>289</v>
      </c>
      <c r="G127" s="75" t="s">
        <v>344</v>
      </c>
      <c r="H127" s="72"/>
      <c r="I127" s="72"/>
      <c r="J127" s="62" t="s">
        <v>137</v>
      </c>
      <c r="K127" s="66">
        <v>3130</v>
      </c>
      <c r="L127" s="66">
        <v>3130</v>
      </c>
      <c r="M127" s="80">
        <v>0</v>
      </c>
      <c r="N127" s="80">
        <v>0</v>
      </c>
      <c r="O127" s="69">
        <v>1238</v>
      </c>
      <c r="P127" s="68">
        <v>0</v>
      </c>
      <c r="Q127" s="69">
        <v>1892</v>
      </c>
      <c r="R127" s="68">
        <v>0</v>
      </c>
      <c r="S127" s="68" t="s">
        <v>314</v>
      </c>
      <c r="T127" s="68">
        <v>0</v>
      </c>
      <c r="U127" s="68">
        <v>0</v>
      </c>
      <c r="V127" s="67">
        <v>0</v>
      </c>
      <c r="W127" s="71">
        <v>46</v>
      </c>
      <c r="X127" s="71"/>
      <c r="Y127" s="66">
        <v>5</v>
      </c>
      <c r="Z127" s="66"/>
      <c r="AA127" s="71">
        <v>67</v>
      </c>
      <c r="AB127" s="78"/>
      <c r="AC127" s="78"/>
    </row>
    <row r="128" spans="1:29" ht="30.6" customHeight="1" thickBot="1" x14ac:dyDescent="0.25">
      <c r="A128" s="77">
        <v>3</v>
      </c>
      <c r="B128" s="76" t="s">
        <v>317</v>
      </c>
      <c r="C128" s="75" t="s">
        <v>252</v>
      </c>
      <c r="D128" s="75" t="s">
        <v>111</v>
      </c>
      <c r="E128" s="75" t="s">
        <v>264</v>
      </c>
      <c r="F128" s="74" t="s">
        <v>336</v>
      </c>
      <c r="G128" s="75" t="s">
        <v>335</v>
      </c>
      <c r="H128" s="72" t="s">
        <v>25</v>
      </c>
      <c r="I128" s="72"/>
      <c r="J128" s="62" t="s">
        <v>137</v>
      </c>
      <c r="K128" s="66">
        <v>28892</v>
      </c>
      <c r="L128" s="66">
        <v>28892</v>
      </c>
      <c r="M128" s="80">
        <v>0</v>
      </c>
      <c r="N128" s="80">
        <v>0</v>
      </c>
      <c r="O128" s="68">
        <v>0</v>
      </c>
      <c r="P128" s="82">
        <v>2727</v>
      </c>
      <c r="Q128" s="125">
        <v>23285</v>
      </c>
      <c r="R128" s="82">
        <v>2880</v>
      </c>
      <c r="S128" s="68" t="s">
        <v>314</v>
      </c>
      <c r="T128" s="68">
        <v>0</v>
      </c>
      <c r="U128" s="68">
        <v>0</v>
      </c>
      <c r="V128" s="67">
        <v>0</v>
      </c>
      <c r="W128" s="81">
        <v>1226</v>
      </c>
      <c r="X128" s="81"/>
      <c r="Y128" s="80">
        <v>3</v>
      </c>
      <c r="Z128" s="80"/>
      <c r="AA128" s="71">
        <v>1285</v>
      </c>
      <c r="AB128" s="63"/>
      <c r="AC128" s="63"/>
    </row>
    <row r="129" spans="1:29" ht="30.6" customHeight="1" thickBot="1" x14ac:dyDescent="0.25">
      <c r="A129" s="77">
        <f>SUM(A128+1)</f>
        <v>4</v>
      </c>
      <c r="B129" s="76" t="s">
        <v>317</v>
      </c>
      <c r="C129" s="75" t="s">
        <v>343</v>
      </c>
      <c r="D129" s="75" t="s">
        <v>342</v>
      </c>
      <c r="E129" s="71" t="s">
        <v>341</v>
      </c>
      <c r="F129" s="74" t="s">
        <v>289</v>
      </c>
      <c r="G129" s="75" t="s">
        <v>340</v>
      </c>
      <c r="H129" s="72"/>
      <c r="I129" s="72"/>
      <c r="J129" s="62" t="s">
        <v>292</v>
      </c>
      <c r="K129" s="66">
        <v>315</v>
      </c>
      <c r="L129" s="66">
        <v>315</v>
      </c>
      <c r="M129" s="80">
        <v>0</v>
      </c>
      <c r="N129" s="80">
        <v>2716.6</v>
      </c>
      <c r="O129" s="68">
        <v>0</v>
      </c>
      <c r="P129" s="68">
        <v>0</v>
      </c>
      <c r="Q129" s="68">
        <v>0</v>
      </c>
      <c r="R129" s="68">
        <v>0</v>
      </c>
      <c r="S129" s="68" t="s">
        <v>314</v>
      </c>
      <c r="T129" s="68">
        <v>0</v>
      </c>
      <c r="U129" s="68">
        <v>0</v>
      </c>
      <c r="V129" s="124">
        <v>3032</v>
      </c>
      <c r="W129" s="70" t="s">
        <v>315</v>
      </c>
      <c r="X129" s="70"/>
      <c r="Y129" s="80">
        <v>1</v>
      </c>
      <c r="Z129" s="80"/>
      <c r="AA129" s="71">
        <v>0</v>
      </c>
      <c r="AB129" s="63"/>
      <c r="AC129" s="63"/>
    </row>
    <row r="130" spans="1:29" ht="30.6" customHeight="1" thickBot="1" x14ac:dyDescent="0.25">
      <c r="A130" s="77">
        <f>SUM(A129+1)</f>
        <v>5</v>
      </c>
      <c r="B130" s="76" t="s">
        <v>317</v>
      </c>
      <c r="C130" s="75" t="s">
        <v>265</v>
      </c>
      <c r="D130" s="73" t="s">
        <v>112</v>
      </c>
      <c r="E130" s="75" t="s">
        <v>266</v>
      </c>
      <c r="F130" s="74" t="s">
        <v>289</v>
      </c>
      <c r="G130" s="73" t="s">
        <v>339</v>
      </c>
      <c r="H130" s="72"/>
      <c r="I130" s="72"/>
      <c r="J130" s="62" t="s">
        <v>137</v>
      </c>
      <c r="K130" s="66">
        <v>1922</v>
      </c>
      <c r="L130" s="66">
        <v>1922</v>
      </c>
      <c r="M130" s="80">
        <v>0</v>
      </c>
      <c r="N130" s="80">
        <v>0</v>
      </c>
      <c r="O130" s="82">
        <v>961</v>
      </c>
      <c r="P130" s="68">
        <v>0</v>
      </c>
      <c r="Q130" s="82">
        <v>961</v>
      </c>
      <c r="R130" s="68">
        <v>0</v>
      </c>
      <c r="S130" s="68" t="s">
        <v>314</v>
      </c>
      <c r="T130" s="68">
        <v>0</v>
      </c>
      <c r="U130" s="68">
        <v>0</v>
      </c>
      <c r="V130" s="67">
        <v>0</v>
      </c>
      <c r="W130" s="81">
        <v>33</v>
      </c>
      <c r="X130" s="81"/>
      <c r="Y130" s="80">
        <v>2</v>
      </c>
      <c r="Z130" s="80"/>
      <c r="AA130" s="71">
        <v>49</v>
      </c>
      <c r="AB130" s="78"/>
      <c r="AC130" s="63"/>
    </row>
    <row r="131" spans="1:29" ht="30.6" customHeight="1" thickBot="1" x14ac:dyDescent="0.25">
      <c r="A131" s="77">
        <v>6</v>
      </c>
      <c r="B131" s="76" t="s">
        <v>317</v>
      </c>
      <c r="C131" s="75" t="s">
        <v>267</v>
      </c>
      <c r="D131" s="75" t="s">
        <v>113</v>
      </c>
      <c r="E131" s="75" t="s">
        <v>268</v>
      </c>
      <c r="F131" s="74" t="s">
        <v>289</v>
      </c>
      <c r="G131" s="73" t="s">
        <v>338</v>
      </c>
      <c r="H131" s="72"/>
      <c r="I131" s="72"/>
      <c r="J131" s="62" t="s">
        <v>137</v>
      </c>
      <c r="K131" s="66">
        <v>3063</v>
      </c>
      <c r="L131" s="66">
        <v>3063</v>
      </c>
      <c r="M131" s="80">
        <v>0</v>
      </c>
      <c r="N131" s="80">
        <v>0</v>
      </c>
      <c r="O131" s="69">
        <v>2396</v>
      </c>
      <c r="P131" s="68">
        <v>0</v>
      </c>
      <c r="Q131" s="69">
        <v>667</v>
      </c>
      <c r="R131" s="68" t="s">
        <v>314</v>
      </c>
      <c r="S131" s="68" t="s">
        <v>314</v>
      </c>
      <c r="T131" s="68">
        <v>0</v>
      </c>
      <c r="U131" s="68">
        <v>0</v>
      </c>
      <c r="V131" s="67">
        <v>0</v>
      </c>
      <c r="W131" s="66">
        <v>80</v>
      </c>
      <c r="X131" s="66"/>
      <c r="Y131" s="66">
        <v>1</v>
      </c>
      <c r="Z131" s="80"/>
      <c r="AA131" s="71">
        <v>71</v>
      </c>
      <c r="AB131" s="78"/>
      <c r="AC131" s="63"/>
    </row>
    <row r="132" spans="1:29" ht="30.6" customHeight="1" thickBot="1" x14ac:dyDescent="0.25">
      <c r="A132" s="107">
        <v>7</v>
      </c>
      <c r="B132" s="76" t="s">
        <v>317</v>
      </c>
      <c r="C132" s="105" t="s">
        <v>241</v>
      </c>
      <c r="D132" s="105" t="s">
        <v>114</v>
      </c>
      <c r="E132" s="123"/>
      <c r="F132" s="74" t="s">
        <v>289</v>
      </c>
      <c r="G132" s="122" t="s">
        <v>337</v>
      </c>
      <c r="H132" s="106"/>
      <c r="I132" s="106"/>
      <c r="J132" s="44" t="s">
        <v>269</v>
      </c>
      <c r="K132" s="104">
        <v>12</v>
      </c>
      <c r="L132" s="104">
        <v>12</v>
      </c>
      <c r="M132" s="103">
        <v>0</v>
      </c>
      <c r="N132" s="103">
        <v>0</v>
      </c>
      <c r="O132" s="121">
        <v>0</v>
      </c>
      <c r="P132" s="121">
        <v>0</v>
      </c>
      <c r="Q132" s="121">
        <v>0</v>
      </c>
      <c r="R132" s="121" t="s">
        <v>314</v>
      </c>
      <c r="S132" s="121" t="s">
        <v>314</v>
      </c>
      <c r="T132" s="121">
        <v>0</v>
      </c>
      <c r="U132" s="121">
        <v>0</v>
      </c>
      <c r="V132" s="120">
        <v>12</v>
      </c>
      <c r="W132" s="104" t="s">
        <v>314</v>
      </c>
      <c r="X132" s="104"/>
      <c r="Y132" s="104">
        <v>1</v>
      </c>
      <c r="Z132" s="103"/>
      <c r="AA132" s="102">
        <v>12</v>
      </c>
      <c r="AB132" s="119"/>
      <c r="AC132" s="101"/>
    </row>
    <row r="133" spans="1:29" ht="30.6" customHeight="1" thickBot="1" x14ac:dyDescent="0.25">
      <c r="A133" s="100">
        <v>1</v>
      </c>
      <c r="B133" s="76" t="s">
        <v>317</v>
      </c>
      <c r="C133" s="98" t="s">
        <v>270</v>
      </c>
      <c r="D133" s="98" t="s">
        <v>115</v>
      </c>
      <c r="E133" s="98" t="s">
        <v>271</v>
      </c>
      <c r="F133" s="74" t="s">
        <v>336</v>
      </c>
      <c r="G133" s="118" t="s">
        <v>335</v>
      </c>
      <c r="H133" s="99"/>
      <c r="I133" s="99"/>
      <c r="J133" s="98" t="s">
        <v>272</v>
      </c>
      <c r="K133" s="115">
        <v>18781.830000000002</v>
      </c>
      <c r="L133" s="115">
        <v>18781.830000000002</v>
      </c>
      <c r="M133" s="115">
        <v>708.73</v>
      </c>
      <c r="N133" s="117">
        <v>0</v>
      </c>
      <c r="O133" s="115">
        <v>534</v>
      </c>
      <c r="P133" s="115">
        <v>708.73</v>
      </c>
      <c r="Q133" s="115">
        <v>17697</v>
      </c>
      <c r="R133" s="116">
        <v>0</v>
      </c>
      <c r="S133" s="116">
        <v>0</v>
      </c>
      <c r="T133" s="116">
        <v>0</v>
      </c>
      <c r="U133" s="115">
        <v>650</v>
      </c>
      <c r="V133" s="114">
        <v>0</v>
      </c>
      <c r="W133" s="93">
        <v>718</v>
      </c>
      <c r="X133" s="93"/>
      <c r="Y133" s="93">
        <v>3</v>
      </c>
      <c r="Z133" s="113"/>
      <c r="AA133" s="112">
        <v>1148</v>
      </c>
      <c r="AB133" s="91"/>
      <c r="AC133" s="90"/>
    </row>
    <row r="134" spans="1:29" ht="30.6" customHeight="1" thickBot="1" x14ac:dyDescent="0.25">
      <c r="A134" s="77">
        <v>2</v>
      </c>
      <c r="B134" s="76" t="s">
        <v>317</v>
      </c>
      <c r="C134" s="75" t="s">
        <v>270</v>
      </c>
      <c r="D134" s="75" t="s">
        <v>116</v>
      </c>
      <c r="E134" s="62" t="s">
        <v>273</v>
      </c>
      <c r="F134" s="74" t="s">
        <v>289</v>
      </c>
      <c r="G134" s="75" t="s">
        <v>334</v>
      </c>
      <c r="H134" s="72"/>
      <c r="I134" s="72"/>
      <c r="J134" s="75" t="s">
        <v>272</v>
      </c>
      <c r="K134" s="66">
        <v>3323.53</v>
      </c>
      <c r="L134" s="66">
        <v>3323.53</v>
      </c>
      <c r="M134" s="66">
        <v>43.21</v>
      </c>
      <c r="N134" s="80">
        <v>0</v>
      </c>
      <c r="O134" s="111">
        <v>720</v>
      </c>
      <c r="P134" s="111">
        <v>43.2</v>
      </c>
      <c r="Q134" s="111">
        <v>2603.8000000000002</v>
      </c>
      <c r="R134" s="110">
        <v>0</v>
      </c>
      <c r="S134" s="110">
        <v>0</v>
      </c>
      <c r="T134" s="110">
        <v>0</v>
      </c>
      <c r="U134" s="110">
        <v>0</v>
      </c>
      <c r="V134" s="109">
        <v>0</v>
      </c>
      <c r="W134" s="71">
        <v>143</v>
      </c>
      <c r="X134" s="71"/>
      <c r="Y134" s="71">
        <v>3</v>
      </c>
      <c r="Z134" s="80"/>
      <c r="AA134" s="108">
        <v>181</v>
      </c>
      <c r="AB134" s="79"/>
      <c r="AC134" s="63"/>
    </row>
    <row r="135" spans="1:29" ht="30.6" customHeight="1" thickBot="1" x14ac:dyDescent="0.25">
      <c r="A135" s="77">
        <v>3</v>
      </c>
      <c r="B135" s="76" t="s">
        <v>317</v>
      </c>
      <c r="C135" s="75" t="s">
        <v>333</v>
      </c>
      <c r="D135" s="75" t="s">
        <v>332</v>
      </c>
      <c r="E135" s="75" t="s">
        <v>331</v>
      </c>
      <c r="F135" s="74" t="s">
        <v>289</v>
      </c>
      <c r="G135" s="75" t="s">
        <v>330</v>
      </c>
      <c r="H135" s="72"/>
      <c r="I135" s="72"/>
      <c r="J135" s="75" t="s">
        <v>281</v>
      </c>
      <c r="K135" s="80">
        <v>0</v>
      </c>
      <c r="L135" s="80">
        <v>0</v>
      </c>
      <c r="M135" s="66">
        <v>2557</v>
      </c>
      <c r="N135" s="80">
        <v>0</v>
      </c>
      <c r="O135" s="110">
        <v>0</v>
      </c>
      <c r="P135" s="110">
        <v>0</v>
      </c>
      <c r="Q135" s="110" t="s">
        <v>314</v>
      </c>
      <c r="R135" s="110">
        <v>0</v>
      </c>
      <c r="S135" s="111">
        <v>2557</v>
      </c>
      <c r="T135" s="110">
        <v>0</v>
      </c>
      <c r="U135" s="110">
        <v>0</v>
      </c>
      <c r="V135" s="109">
        <v>0</v>
      </c>
      <c r="W135" s="71">
        <v>0</v>
      </c>
      <c r="X135" s="71"/>
      <c r="Y135" s="71">
        <v>1</v>
      </c>
      <c r="Z135" s="87"/>
      <c r="AA135" s="108">
        <v>1</v>
      </c>
      <c r="AB135" s="79"/>
      <c r="AC135" s="63"/>
    </row>
    <row r="136" spans="1:29" ht="30.6" customHeight="1" thickBot="1" x14ac:dyDescent="0.25">
      <c r="A136" s="77">
        <v>4</v>
      </c>
      <c r="B136" s="76" t="s">
        <v>317</v>
      </c>
      <c r="C136" s="75" t="s">
        <v>270</v>
      </c>
      <c r="D136" s="75" t="s">
        <v>117</v>
      </c>
      <c r="E136" s="75" t="s">
        <v>274</v>
      </c>
      <c r="F136" s="74" t="s">
        <v>289</v>
      </c>
      <c r="G136" s="75" t="s">
        <v>329</v>
      </c>
      <c r="H136" s="72"/>
      <c r="I136" s="72"/>
      <c r="J136" s="75" t="s">
        <v>272</v>
      </c>
      <c r="K136" s="66">
        <v>4672</v>
      </c>
      <c r="L136" s="66">
        <v>4672</v>
      </c>
      <c r="M136" s="80">
        <v>0</v>
      </c>
      <c r="N136" s="80">
        <v>0</v>
      </c>
      <c r="O136" s="111">
        <v>520</v>
      </c>
      <c r="P136" s="110">
        <v>0</v>
      </c>
      <c r="Q136" s="111">
        <v>4152</v>
      </c>
      <c r="R136" s="110">
        <v>0</v>
      </c>
      <c r="S136" s="110">
        <v>0</v>
      </c>
      <c r="T136" s="110">
        <v>0</v>
      </c>
      <c r="U136" s="110">
        <v>0</v>
      </c>
      <c r="V136" s="109">
        <v>0</v>
      </c>
      <c r="W136" s="71">
        <v>148</v>
      </c>
      <c r="X136" s="71"/>
      <c r="Y136" s="71">
        <v>3</v>
      </c>
      <c r="Z136" s="80"/>
      <c r="AA136" s="108">
        <v>244</v>
      </c>
      <c r="AB136" s="79"/>
      <c r="AC136" s="63"/>
    </row>
    <row r="137" spans="1:29" ht="30.6" customHeight="1" thickBot="1" x14ac:dyDescent="0.25">
      <c r="A137" s="77">
        <v>5</v>
      </c>
      <c r="B137" s="76" t="s">
        <v>317</v>
      </c>
      <c r="C137" s="75" t="s">
        <v>270</v>
      </c>
      <c r="D137" s="75" t="s">
        <v>118</v>
      </c>
      <c r="E137" s="75" t="s">
        <v>275</v>
      </c>
      <c r="F137" s="74" t="s">
        <v>289</v>
      </c>
      <c r="G137" s="75" t="s">
        <v>328</v>
      </c>
      <c r="H137" s="72"/>
      <c r="I137" s="72"/>
      <c r="J137" s="75" t="s">
        <v>272</v>
      </c>
      <c r="K137" s="66">
        <v>8931.6200000000008</v>
      </c>
      <c r="L137" s="66">
        <v>8931.6200000000008</v>
      </c>
      <c r="M137" s="80">
        <v>50.67</v>
      </c>
      <c r="N137" s="80">
        <v>230.48</v>
      </c>
      <c r="O137" s="110">
        <v>0</v>
      </c>
      <c r="P137" s="111">
        <v>50.67</v>
      </c>
      <c r="Q137" s="111">
        <v>9162.33</v>
      </c>
      <c r="R137" s="110">
        <v>0</v>
      </c>
      <c r="S137" s="110">
        <v>0</v>
      </c>
      <c r="T137" s="110">
        <v>0</v>
      </c>
      <c r="U137" s="110">
        <v>0</v>
      </c>
      <c r="V137" s="109">
        <v>0</v>
      </c>
      <c r="W137" s="71">
        <v>372</v>
      </c>
      <c r="X137" s="71"/>
      <c r="Y137" s="71">
        <v>3</v>
      </c>
      <c r="Z137" s="80"/>
      <c r="AA137" s="108">
        <v>432</v>
      </c>
      <c r="AB137" s="79"/>
      <c r="AC137" s="63"/>
    </row>
    <row r="138" spans="1:29" ht="30.6" customHeight="1" thickBot="1" x14ac:dyDescent="0.25">
      <c r="A138" s="77">
        <v>6</v>
      </c>
      <c r="B138" s="76" t="s">
        <v>317</v>
      </c>
      <c r="C138" s="75" t="s">
        <v>270</v>
      </c>
      <c r="D138" s="75" t="s">
        <v>119</v>
      </c>
      <c r="E138" s="62" t="s">
        <v>276</v>
      </c>
      <c r="F138" s="74" t="s">
        <v>289</v>
      </c>
      <c r="G138" s="75" t="s">
        <v>327</v>
      </c>
      <c r="H138" s="72"/>
      <c r="I138" s="72"/>
      <c r="J138" s="75" t="s">
        <v>272</v>
      </c>
      <c r="K138" s="66">
        <v>4613.6000000000004</v>
      </c>
      <c r="L138" s="66">
        <v>4613.6000000000004</v>
      </c>
      <c r="M138" s="80">
        <v>131.94999999999999</v>
      </c>
      <c r="N138" s="80">
        <v>231.45</v>
      </c>
      <c r="O138" s="111">
        <v>0</v>
      </c>
      <c r="P138" s="111">
        <v>131.94999999999999</v>
      </c>
      <c r="Q138" s="111">
        <v>4745.05</v>
      </c>
      <c r="R138" s="110">
        <v>0</v>
      </c>
      <c r="S138" s="110">
        <v>0</v>
      </c>
      <c r="T138" s="110">
        <v>0</v>
      </c>
      <c r="U138" s="110">
        <v>0</v>
      </c>
      <c r="V138" s="109">
        <v>0</v>
      </c>
      <c r="W138" s="71">
        <v>200</v>
      </c>
      <c r="X138" s="71"/>
      <c r="Y138" s="71">
        <v>3</v>
      </c>
      <c r="Z138" s="80"/>
      <c r="AA138" s="108">
        <v>236</v>
      </c>
      <c r="AB138" s="79"/>
      <c r="AC138" s="63"/>
    </row>
    <row r="139" spans="1:29" ht="30.6" customHeight="1" thickBot="1" x14ac:dyDescent="0.25">
      <c r="A139" s="100">
        <v>1</v>
      </c>
      <c r="B139" s="76" t="s">
        <v>317</v>
      </c>
      <c r="C139" s="98" t="s">
        <v>277</v>
      </c>
      <c r="D139" s="98" t="s">
        <v>120</v>
      </c>
      <c r="E139" s="98" t="s">
        <v>278</v>
      </c>
      <c r="F139" s="74" t="s">
        <v>289</v>
      </c>
      <c r="G139" s="98" t="s">
        <v>326</v>
      </c>
      <c r="H139" s="99"/>
      <c r="I139" s="99"/>
      <c r="J139" s="98" t="s">
        <v>272</v>
      </c>
      <c r="K139" s="93">
        <v>1090</v>
      </c>
      <c r="L139" s="93">
        <v>1090</v>
      </c>
      <c r="M139" s="93" t="s">
        <v>325</v>
      </c>
      <c r="N139" s="97" t="s">
        <v>314</v>
      </c>
      <c r="O139" s="96">
        <v>0</v>
      </c>
      <c r="P139" s="96">
        <v>0</v>
      </c>
      <c r="Q139" s="96">
        <v>0</v>
      </c>
      <c r="R139" s="96">
        <v>0</v>
      </c>
      <c r="S139" s="96">
        <v>0</v>
      </c>
      <c r="T139" s="96">
        <v>0</v>
      </c>
      <c r="U139" s="95">
        <v>1090</v>
      </c>
      <c r="V139" s="94">
        <v>0</v>
      </c>
      <c r="W139" s="93" t="s">
        <v>314</v>
      </c>
      <c r="X139" s="93"/>
      <c r="Y139" s="93">
        <v>1</v>
      </c>
      <c r="Z139" s="93"/>
      <c r="AA139" s="92">
        <v>30</v>
      </c>
      <c r="AB139" s="91"/>
      <c r="AC139" s="90"/>
    </row>
    <row r="140" spans="1:29" ht="30.6" customHeight="1" thickBot="1" x14ac:dyDescent="0.25">
      <c r="A140" s="77">
        <f>SUM(A126+1)</f>
        <v>2</v>
      </c>
      <c r="B140" s="76" t="s">
        <v>317</v>
      </c>
      <c r="C140" s="75" t="s">
        <v>277</v>
      </c>
      <c r="D140" s="75" t="s">
        <v>121</v>
      </c>
      <c r="E140" s="75" t="s">
        <v>279</v>
      </c>
      <c r="F140" s="74" t="s">
        <v>289</v>
      </c>
      <c r="G140" s="75" t="s">
        <v>321</v>
      </c>
      <c r="H140" s="72"/>
      <c r="I140" s="72"/>
      <c r="J140" s="62" t="s">
        <v>137</v>
      </c>
      <c r="K140" s="88">
        <v>7366</v>
      </c>
      <c r="L140" s="88">
        <v>7366</v>
      </c>
      <c r="M140" s="70" t="s">
        <v>315</v>
      </c>
      <c r="N140" s="70" t="s">
        <v>315</v>
      </c>
      <c r="O140" s="82">
        <v>2136</v>
      </c>
      <c r="P140" s="68">
        <v>0</v>
      </c>
      <c r="Q140" s="82">
        <v>5230</v>
      </c>
      <c r="R140" s="68">
        <v>0</v>
      </c>
      <c r="S140" s="68">
        <v>0</v>
      </c>
      <c r="T140" s="68">
        <v>0</v>
      </c>
      <c r="U140" s="68">
        <v>0</v>
      </c>
      <c r="V140" s="67">
        <v>0</v>
      </c>
      <c r="W140" s="70" t="s">
        <v>315</v>
      </c>
      <c r="X140" s="70"/>
      <c r="Y140" s="80">
        <v>6</v>
      </c>
      <c r="Z140" s="87"/>
      <c r="AA140" s="65">
        <v>165</v>
      </c>
      <c r="AB140" s="89"/>
      <c r="AC140" s="63"/>
    </row>
    <row r="141" spans="1:29" ht="30.6" customHeight="1" thickBot="1" x14ac:dyDescent="0.25">
      <c r="A141" s="77">
        <f>SUM(A140+1)</f>
        <v>3</v>
      </c>
      <c r="B141" s="76" t="s">
        <v>317</v>
      </c>
      <c r="C141" s="75" t="s">
        <v>277</v>
      </c>
      <c r="D141" s="75" t="s">
        <v>324</v>
      </c>
      <c r="E141" s="75" t="s">
        <v>323</v>
      </c>
      <c r="F141" s="74" t="s">
        <v>289</v>
      </c>
      <c r="G141" s="75" t="s">
        <v>321</v>
      </c>
      <c r="H141" s="72"/>
      <c r="I141" s="72"/>
      <c r="J141" s="62" t="s">
        <v>181</v>
      </c>
      <c r="K141" s="88">
        <v>5124</v>
      </c>
      <c r="L141" s="88">
        <v>5124</v>
      </c>
      <c r="M141" s="70" t="s">
        <v>315</v>
      </c>
      <c r="N141" s="70" t="s">
        <v>315</v>
      </c>
      <c r="O141" s="68">
        <v>0</v>
      </c>
      <c r="P141" s="82">
        <v>5124</v>
      </c>
      <c r="Q141" s="68">
        <v>0</v>
      </c>
      <c r="R141" s="68">
        <v>0</v>
      </c>
      <c r="S141" s="68">
        <v>0</v>
      </c>
      <c r="T141" s="68">
        <v>0</v>
      </c>
      <c r="U141" s="68">
        <v>0</v>
      </c>
      <c r="V141" s="67">
        <v>0</v>
      </c>
      <c r="W141" s="70" t="s">
        <v>315</v>
      </c>
      <c r="X141" s="70"/>
      <c r="Y141" s="80">
        <v>3</v>
      </c>
      <c r="Z141" s="80"/>
      <c r="AA141" s="65">
        <v>6</v>
      </c>
      <c r="AB141" s="79"/>
      <c r="AC141" s="63"/>
    </row>
    <row r="142" spans="1:29" ht="30.6" customHeight="1" thickBot="1" x14ac:dyDescent="0.25">
      <c r="A142" s="77">
        <f>SUM(A141+1)</f>
        <v>4</v>
      </c>
      <c r="B142" s="76" t="s">
        <v>317</v>
      </c>
      <c r="C142" s="75" t="s">
        <v>277</v>
      </c>
      <c r="D142" s="75" t="s">
        <v>58</v>
      </c>
      <c r="E142" s="75" t="s">
        <v>322</v>
      </c>
      <c r="F142" s="74" t="s">
        <v>289</v>
      </c>
      <c r="G142" s="75" t="s">
        <v>321</v>
      </c>
      <c r="H142" s="72"/>
      <c r="I142" s="72"/>
      <c r="J142" s="62" t="s">
        <v>181</v>
      </c>
      <c r="K142" s="71">
        <v>1300</v>
      </c>
      <c r="L142" s="71">
        <v>1300</v>
      </c>
      <c r="M142" s="71">
        <v>500</v>
      </c>
      <c r="N142" s="70" t="s">
        <v>315</v>
      </c>
      <c r="O142" s="68">
        <v>0</v>
      </c>
      <c r="P142" s="82">
        <v>352</v>
      </c>
      <c r="Q142" s="82">
        <v>948</v>
      </c>
      <c r="R142" s="68">
        <v>0</v>
      </c>
      <c r="S142" s="82">
        <v>500</v>
      </c>
      <c r="T142" s="68">
        <v>0</v>
      </c>
      <c r="U142" s="68">
        <v>0</v>
      </c>
      <c r="V142" s="67">
        <v>0</v>
      </c>
      <c r="W142" s="70" t="s">
        <v>315</v>
      </c>
      <c r="X142" s="70"/>
      <c r="Y142" s="80">
        <v>2</v>
      </c>
      <c r="Z142" s="87"/>
      <c r="AA142" s="65">
        <v>51</v>
      </c>
      <c r="AB142" s="79"/>
      <c r="AC142" s="63"/>
    </row>
    <row r="143" spans="1:29" ht="30.6" customHeight="1" thickBot="1" x14ac:dyDescent="0.25">
      <c r="A143" s="77">
        <f>SUM(A142+1)</f>
        <v>5</v>
      </c>
      <c r="B143" s="76" t="s">
        <v>317</v>
      </c>
      <c r="C143" s="75" t="s">
        <v>277</v>
      </c>
      <c r="D143" s="75" t="s">
        <v>122</v>
      </c>
      <c r="E143" s="71" t="s">
        <v>280</v>
      </c>
      <c r="F143" s="74" t="s">
        <v>289</v>
      </c>
      <c r="G143" s="75" t="s">
        <v>320</v>
      </c>
      <c r="H143" s="72"/>
      <c r="I143" s="72"/>
      <c r="J143" s="62" t="s">
        <v>281</v>
      </c>
      <c r="K143" s="83">
        <v>162</v>
      </c>
      <c r="L143" s="83">
        <v>162</v>
      </c>
      <c r="M143" s="71">
        <v>5800</v>
      </c>
      <c r="N143" s="70" t="s">
        <v>315</v>
      </c>
      <c r="O143" s="68">
        <v>0</v>
      </c>
      <c r="P143" s="68">
        <v>0</v>
      </c>
      <c r="Q143" s="68">
        <v>0</v>
      </c>
      <c r="R143" s="68">
        <v>0</v>
      </c>
      <c r="S143" s="69">
        <v>5800</v>
      </c>
      <c r="T143" s="68">
        <v>0</v>
      </c>
      <c r="U143" s="68">
        <v>0</v>
      </c>
      <c r="V143" s="85">
        <v>162</v>
      </c>
      <c r="W143" s="71">
        <v>5</v>
      </c>
      <c r="X143" s="71"/>
      <c r="Y143" s="66">
        <v>1</v>
      </c>
      <c r="Z143" s="84"/>
      <c r="AA143" s="65">
        <v>1</v>
      </c>
      <c r="AB143" s="79"/>
      <c r="AC143" s="63"/>
    </row>
    <row r="144" spans="1:29" ht="30.6" customHeight="1" thickBot="1" x14ac:dyDescent="0.25">
      <c r="A144" s="77">
        <f>SUM(A143+1)</f>
        <v>6</v>
      </c>
      <c r="B144" s="76" t="s">
        <v>317</v>
      </c>
      <c r="C144" s="75" t="s">
        <v>277</v>
      </c>
      <c r="D144" s="75" t="s">
        <v>123</v>
      </c>
      <c r="E144" s="75" t="s">
        <v>282</v>
      </c>
      <c r="F144" s="74" t="s">
        <v>289</v>
      </c>
      <c r="G144" s="75" t="s">
        <v>319</v>
      </c>
      <c r="H144" s="72"/>
      <c r="I144" s="72"/>
      <c r="J144" s="62" t="s">
        <v>137</v>
      </c>
      <c r="K144" s="71">
        <v>1560</v>
      </c>
      <c r="L144" s="71">
        <v>1560</v>
      </c>
      <c r="M144" s="70" t="s">
        <v>315</v>
      </c>
      <c r="N144" s="70" t="s">
        <v>315</v>
      </c>
      <c r="O144" s="69">
        <v>1268</v>
      </c>
      <c r="P144" s="68" t="s">
        <v>314</v>
      </c>
      <c r="Q144" s="69">
        <v>292</v>
      </c>
      <c r="R144" s="68">
        <v>0</v>
      </c>
      <c r="S144" s="68">
        <v>0</v>
      </c>
      <c r="T144" s="68">
        <v>0</v>
      </c>
      <c r="U144" s="68">
        <v>0</v>
      </c>
      <c r="V144" s="67">
        <v>0</v>
      </c>
      <c r="W144" s="71">
        <v>59</v>
      </c>
      <c r="X144" s="71"/>
      <c r="Y144" s="66">
        <v>2</v>
      </c>
      <c r="Z144" s="66"/>
      <c r="AA144" s="65">
        <v>37</v>
      </c>
      <c r="AB144" s="64"/>
      <c r="AC144" s="78"/>
    </row>
    <row r="145" spans="1:29" ht="30.6" customHeight="1" thickBot="1" x14ac:dyDescent="0.25">
      <c r="A145" s="77">
        <v>7</v>
      </c>
      <c r="B145" s="76" t="s">
        <v>317</v>
      </c>
      <c r="C145" s="75" t="s">
        <v>283</v>
      </c>
      <c r="D145" s="75" t="s">
        <v>124</v>
      </c>
      <c r="E145" s="75" t="s">
        <v>284</v>
      </c>
      <c r="F145" s="74" t="s">
        <v>289</v>
      </c>
      <c r="G145" s="73" t="s">
        <v>318</v>
      </c>
      <c r="H145" s="72"/>
      <c r="I145" s="72"/>
      <c r="J145" s="62" t="s">
        <v>137</v>
      </c>
      <c r="K145" s="71">
        <v>1378</v>
      </c>
      <c r="L145" s="71">
        <v>1378</v>
      </c>
      <c r="M145" s="70" t="s">
        <v>314</v>
      </c>
      <c r="N145" s="70" t="s">
        <v>314</v>
      </c>
      <c r="O145" s="69">
        <v>1378</v>
      </c>
      <c r="P145" s="68">
        <v>0</v>
      </c>
      <c r="Q145" s="68">
        <v>0</v>
      </c>
      <c r="R145" s="68">
        <v>0</v>
      </c>
      <c r="S145" s="68">
        <v>0</v>
      </c>
      <c r="T145" s="68">
        <v>0</v>
      </c>
      <c r="U145" s="68">
        <v>0</v>
      </c>
      <c r="V145" s="67">
        <v>0</v>
      </c>
      <c r="W145" s="66">
        <v>55</v>
      </c>
      <c r="X145" s="66"/>
      <c r="Y145" s="66">
        <v>1</v>
      </c>
      <c r="Z145" s="66"/>
      <c r="AA145" s="65">
        <v>32</v>
      </c>
      <c r="AB145" s="64"/>
      <c r="AC145" s="63"/>
    </row>
    <row r="146" spans="1:29" ht="30.6" customHeight="1" thickBot="1" x14ac:dyDescent="0.25">
      <c r="A146" s="61">
        <v>8</v>
      </c>
      <c r="B146" s="60" t="s">
        <v>317</v>
      </c>
      <c r="C146" s="58" t="s">
        <v>285</v>
      </c>
      <c r="D146" s="58" t="s">
        <v>125</v>
      </c>
      <c r="E146" s="56" t="s">
        <v>286</v>
      </c>
      <c r="F146" s="59" t="s">
        <v>289</v>
      </c>
      <c r="G146" s="58" t="s">
        <v>316</v>
      </c>
      <c r="H146" s="57"/>
      <c r="I146" s="57"/>
      <c r="J146" s="56" t="s">
        <v>137</v>
      </c>
      <c r="K146" s="55">
        <v>11255</v>
      </c>
      <c r="L146" s="55">
        <v>11255</v>
      </c>
      <c r="M146" s="54" t="s">
        <v>315</v>
      </c>
      <c r="N146" s="54" t="s">
        <v>315</v>
      </c>
      <c r="O146" s="53">
        <v>965</v>
      </c>
      <c r="P146" s="52" t="s">
        <v>314</v>
      </c>
      <c r="Q146" s="53">
        <v>7044</v>
      </c>
      <c r="R146" s="53">
        <v>3246</v>
      </c>
      <c r="S146" s="52">
        <v>0</v>
      </c>
      <c r="T146" s="52">
        <v>0</v>
      </c>
      <c r="U146" s="52">
        <v>0</v>
      </c>
      <c r="V146" s="51" t="s">
        <v>314</v>
      </c>
      <c r="W146" s="50">
        <v>443</v>
      </c>
      <c r="X146" s="50"/>
      <c r="Y146" s="49">
        <v>3</v>
      </c>
      <c r="Z146" s="48"/>
      <c r="AA146" s="47">
        <v>682</v>
      </c>
      <c r="AB146" s="46"/>
      <c r="AC146" s="45"/>
    </row>
    <row r="147" spans="1:29" ht="30.6" customHeight="1" x14ac:dyDescent="0.2">
      <c r="A147" s="31"/>
      <c r="J147" s="35"/>
      <c r="K147" s="43">
        <f>SUM(K139:K146)</f>
        <v>29235</v>
      </c>
      <c r="L147" s="43">
        <f>SUM(L139:L146)</f>
        <v>29235</v>
      </c>
      <c r="M147" s="43">
        <f>SUM(M139:M146)</f>
        <v>6300</v>
      </c>
      <c r="N147" s="43">
        <f>SUM(N139:N146)</f>
        <v>0</v>
      </c>
      <c r="O147" s="43">
        <f t="shared" ref="O147:V147" si="1">SUM(O124:O146)</f>
        <v>12748</v>
      </c>
      <c r="P147" s="43">
        <f t="shared" si="1"/>
        <v>9137.5499999999993</v>
      </c>
      <c r="Q147" s="43">
        <f t="shared" si="1"/>
        <v>78861.180000000008</v>
      </c>
      <c r="R147" s="43">
        <f t="shared" si="1"/>
        <v>6126</v>
      </c>
      <c r="S147" s="43">
        <f t="shared" si="1"/>
        <v>9029.0400000000009</v>
      </c>
      <c r="T147" s="43">
        <f t="shared" si="1"/>
        <v>0</v>
      </c>
      <c r="U147" s="43">
        <f t="shared" si="1"/>
        <v>1740</v>
      </c>
      <c r="V147" s="43">
        <f t="shared" si="1"/>
        <v>3206</v>
      </c>
      <c r="W147" s="33"/>
      <c r="X147" s="33"/>
      <c r="Y147" s="33"/>
      <c r="Z147" s="33"/>
      <c r="AA147" s="43">
        <f>SUM(AA124:AA146)</f>
        <v>4748</v>
      </c>
    </row>
    <row r="148" spans="1:29" ht="30.6" customHeight="1" x14ac:dyDescent="0.2">
      <c r="A148" s="32"/>
      <c r="B148" s="30"/>
      <c r="J148" s="41" t="s">
        <v>144</v>
      </c>
      <c r="K148" s="28">
        <f>K147+L147+M147</f>
        <v>64770</v>
      </c>
      <c r="L148" s="28">
        <f>L147+M147+N147</f>
        <v>35535</v>
      </c>
      <c r="M148" s="33"/>
      <c r="N148" s="42" t="e">
        <f>N147+#REF!+#REF!+#REF!+#REF!+#REF!+#REF!+#REF!+#REF!+#REF!+#REF!</f>
        <v>#REF!</v>
      </c>
      <c r="O148" s="42"/>
      <c r="P148" s="42"/>
      <c r="Q148" s="42"/>
      <c r="R148" s="42"/>
      <c r="S148" s="42"/>
      <c r="T148" s="42"/>
      <c r="U148" s="42"/>
      <c r="V148" s="42"/>
      <c r="W148" s="33"/>
      <c r="X148" s="33"/>
      <c r="Y148" s="33"/>
      <c r="Z148" s="33"/>
      <c r="AA148" s="33"/>
    </row>
    <row r="149" spans="1:29" x14ac:dyDescent="0.2">
      <c r="A149" s="32"/>
      <c r="B149" s="30"/>
      <c r="C149" s="25" t="s">
        <v>520</v>
      </c>
      <c r="D149" s="22" t="s">
        <v>521</v>
      </c>
      <c r="J149" s="41"/>
      <c r="K149" s="28"/>
      <c r="L149" s="28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</row>
    <row r="150" spans="1:29" x14ac:dyDescent="0.2">
      <c r="A150" s="32"/>
      <c r="B150" s="30"/>
      <c r="C150" s="25" t="s">
        <v>313</v>
      </c>
      <c r="D150" s="36" t="e">
        <f>#REF!</f>
        <v>#REF!</v>
      </c>
      <c r="E150" s="39" t="e">
        <f>D150/D161</f>
        <v>#REF!</v>
      </c>
      <c r="F150" s="39"/>
      <c r="J150" s="38"/>
      <c r="K150" s="28"/>
      <c r="L150" s="28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</row>
    <row r="151" spans="1:29" x14ac:dyDescent="0.2">
      <c r="A151" s="32"/>
      <c r="B151" s="30"/>
      <c r="C151" s="25" t="s">
        <v>312</v>
      </c>
      <c r="D151" s="36" t="e">
        <f>#REF!</f>
        <v>#REF!</v>
      </c>
      <c r="E151" s="39" t="e">
        <f>D151/D161</f>
        <v>#REF!</v>
      </c>
      <c r="F151" s="39"/>
      <c r="J151" s="38"/>
      <c r="K151" s="28"/>
      <c r="L151" s="28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</row>
    <row r="152" spans="1:29" x14ac:dyDescent="0.2">
      <c r="A152" s="32"/>
      <c r="B152" s="30"/>
      <c r="C152" s="25" t="s">
        <v>311</v>
      </c>
      <c r="D152" s="36" t="e">
        <f>#REF!</f>
        <v>#REF!</v>
      </c>
      <c r="E152" s="39" t="e">
        <f>D152/D161</f>
        <v>#REF!</v>
      </c>
      <c r="F152" s="39"/>
      <c r="J152" s="38"/>
      <c r="K152" s="28"/>
      <c r="L152" s="28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</row>
    <row r="153" spans="1:29" x14ac:dyDescent="0.2">
      <c r="A153" s="32"/>
      <c r="B153" s="30"/>
      <c r="C153" s="25" t="s">
        <v>310</v>
      </c>
      <c r="D153" s="36">
        <f>L148</f>
        <v>35535</v>
      </c>
      <c r="E153" s="39" t="e">
        <f>D153/D161</f>
        <v>#REF!</v>
      </c>
      <c r="F153" s="39"/>
      <c r="J153" s="38"/>
      <c r="K153" s="28"/>
      <c r="L153" s="28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</row>
    <row r="154" spans="1:29" x14ac:dyDescent="0.2">
      <c r="A154" s="32"/>
      <c r="B154" s="30"/>
      <c r="C154" s="25" t="s">
        <v>309</v>
      </c>
      <c r="D154" s="36" t="e">
        <f>#REF!</f>
        <v>#REF!</v>
      </c>
      <c r="E154" s="39" t="e">
        <f>D154/D161</f>
        <v>#REF!</v>
      </c>
      <c r="F154" s="39"/>
      <c r="J154" s="38"/>
      <c r="K154" s="28"/>
      <c r="L154" s="28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</row>
    <row r="155" spans="1:29" x14ac:dyDescent="0.2">
      <c r="A155" s="32"/>
      <c r="B155" s="30"/>
      <c r="C155" s="25" t="s">
        <v>308</v>
      </c>
      <c r="D155" s="36" t="e">
        <f>#REF!</f>
        <v>#REF!</v>
      </c>
      <c r="E155" s="39" t="e">
        <f>D155/D161</f>
        <v>#REF!</v>
      </c>
      <c r="F155" s="39"/>
      <c r="J155" s="38"/>
      <c r="K155" s="28"/>
      <c r="L155" s="28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</row>
    <row r="156" spans="1:29" x14ac:dyDescent="0.2">
      <c r="A156" s="32"/>
      <c r="B156" s="30"/>
      <c r="C156" s="25" t="s">
        <v>307</v>
      </c>
      <c r="D156" s="36" t="e">
        <f>#REF!</f>
        <v>#REF!</v>
      </c>
      <c r="E156" s="39" t="e">
        <f>D156/D161</f>
        <v>#REF!</v>
      </c>
      <c r="F156" s="39"/>
      <c r="J156" s="38"/>
      <c r="K156" s="28"/>
      <c r="L156" s="28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</row>
    <row r="157" spans="1:29" x14ac:dyDescent="0.2">
      <c r="A157" s="32"/>
      <c r="B157" s="30"/>
      <c r="C157" s="25" t="s">
        <v>306</v>
      </c>
      <c r="D157" s="36" t="e">
        <f>#REF!</f>
        <v>#REF!</v>
      </c>
      <c r="E157" s="39" t="e">
        <f>D157/D161</f>
        <v>#REF!</v>
      </c>
      <c r="F157" s="39"/>
      <c r="J157" s="38"/>
      <c r="K157" s="28"/>
      <c r="L157" s="28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</row>
    <row r="158" spans="1:29" x14ac:dyDescent="0.2">
      <c r="A158" s="32"/>
      <c r="B158" s="30"/>
      <c r="C158" s="25" t="s">
        <v>305</v>
      </c>
      <c r="D158" s="36" t="e">
        <f>#REF!</f>
        <v>#REF!</v>
      </c>
      <c r="E158" s="39" t="e">
        <f>D158/D161</f>
        <v>#REF!</v>
      </c>
      <c r="F158" s="39"/>
      <c r="J158" s="38"/>
      <c r="K158" s="28"/>
      <c r="L158" s="28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</row>
    <row r="159" spans="1:29" x14ac:dyDescent="0.2">
      <c r="A159" s="32"/>
      <c r="B159" s="30"/>
      <c r="C159" s="25" t="s">
        <v>304</v>
      </c>
      <c r="D159" s="36" t="e">
        <f>#REF!</f>
        <v>#REF!</v>
      </c>
      <c r="E159" s="39" t="e">
        <f>D159/D161</f>
        <v>#REF!</v>
      </c>
      <c r="F159" s="39"/>
      <c r="J159" s="38"/>
      <c r="K159" s="28"/>
      <c r="L159" s="28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</row>
    <row r="160" spans="1:29" ht="10.8" thickBot="1" x14ac:dyDescent="0.25">
      <c r="A160" s="32"/>
      <c r="B160" s="30"/>
      <c r="C160" s="25" t="s">
        <v>303</v>
      </c>
      <c r="D160" s="40" t="e">
        <f>#REF!</f>
        <v>#REF!</v>
      </c>
      <c r="E160" s="39" t="e">
        <f>D160/D161</f>
        <v>#REF!</v>
      </c>
      <c r="F160" s="39"/>
      <c r="J160" s="38"/>
      <c r="K160" s="28"/>
      <c r="L160" s="28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</row>
    <row r="161" spans="1:27" ht="10.8" thickTop="1" x14ac:dyDescent="0.2">
      <c r="A161" s="31"/>
      <c r="C161" s="26" t="s">
        <v>302</v>
      </c>
      <c r="D161" s="36" t="e">
        <f>SUM(D150:D160)</f>
        <v>#REF!</v>
      </c>
      <c r="E161" s="27" t="e">
        <f>SUM(E150:E160)</f>
        <v>#REF!</v>
      </c>
      <c r="F161" s="27"/>
      <c r="J161" s="37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</row>
    <row r="162" spans="1:27" x14ac:dyDescent="0.2">
      <c r="A162" s="32"/>
      <c r="B162" s="30"/>
      <c r="D162" s="36"/>
      <c r="J162" s="37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</row>
    <row r="163" spans="1:27" x14ac:dyDescent="0.2">
      <c r="D163" s="33">
        <f>O148+P148+Q148+R148+S148+T148+U148+V148</f>
        <v>0</v>
      </c>
      <c r="E163" s="36" t="e">
        <f>D161-D163</f>
        <v>#REF!</v>
      </c>
      <c r="F163" s="36"/>
      <c r="K163" s="23"/>
    </row>
    <row r="164" spans="1:27" x14ac:dyDescent="0.2">
      <c r="A164" s="32"/>
      <c r="B164" s="30"/>
      <c r="J164" s="35"/>
      <c r="K164" s="23"/>
    </row>
    <row r="165" spans="1:27" x14ac:dyDescent="0.2">
      <c r="A165" s="31"/>
      <c r="J165" s="34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</row>
    <row r="166" spans="1:27" x14ac:dyDescent="0.2">
      <c r="A166" s="32"/>
      <c r="B166" s="30"/>
      <c r="J166" s="34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</row>
  </sheetData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B1:DC32"/>
  <sheetViews>
    <sheetView topLeftCell="A12" zoomScale="92" zoomScaleNormal="92" workbookViewId="0">
      <selection activeCell="C26" sqref="C26:G31"/>
    </sheetView>
  </sheetViews>
  <sheetFormatPr defaultColWidth="9.33203125" defaultRowHeight="19.95" customHeight="1" x14ac:dyDescent="0.3"/>
  <cols>
    <col min="1" max="1" width="3.6640625" style="310" customWidth="1"/>
    <col min="2" max="2" width="12.33203125" style="310" bestFit="1" customWidth="1"/>
    <col min="3" max="3" width="21.88671875" style="312" bestFit="1" customWidth="1"/>
    <col min="4" max="4" width="17.6640625" style="311" bestFit="1" customWidth="1"/>
    <col min="5" max="5" width="41.33203125" style="470" bestFit="1" customWidth="1"/>
    <col min="6" max="6" width="16.44140625" style="474" bestFit="1" customWidth="1"/>
    <col min="7" max="7" width="19.6640625" style="478" bestFit="1" customWidth="1"/>
    <col min="8" max="8" width="18.109375" style="313" bestFit="1" customWidth="1"/>
    <col min="9" max="107" width="19.88671875" style="311" customWidth="1"/>
    <col min="108" max="16384" width="9.33203125" style="310"/>
  </cols>
  <sheetData>
    <row r="1" spans="2:107" s="9" customFormat="1" ht="19.95" customHeight="1" thickBot="1" x14ac:dyDescent="0.25">
      <c r="B1" s="532" t="s">
        <v>620</v>
      </c>
      <c r="C1" s="533"/>
      <c r="D1" s="533"/>
      <c r="E1" s="533"/>
      <c r="F1" s="533"/>
      <c r="G1" s="533"/>
      <c r="H1" s="533"/>
      <c r="I1" s="533"/>
      <c r="J1" s="533"/>
      <c r="K1" s="533"/>
      <c r="L1" s="533"/>
      <c r="M1" s="533"/>
      <c r="N1" s="534"/>
    </row>
    <row r="2" spans="2:107" s="9" customFormat="1" ht="19.95" customHeight="1" thickBot="1" x14ac:dyDescent="0.25">
      <c r="D2" s="306"/>
      <c r="E2" s="469"/>
      <c r="F2" s="473"/>
      <c r="G2" s="477"/>
    </row>
    <row r="3" spans="2:107" s="9" customFormat="1" ht="19.95" customHeight="1" x14ac:dyDescent="0.2">
      <c r="B3" s="535" t="s">
        <v>558</v>
      </c>
      <c r="C3" s="536"/>
      <c r="D3" s="536"/>
      <c r="E3" s="536"/>
      <c r="F3" s="536"/>
      <c r="G3" s="537"/>
    </row>
    <row r="4" spans="2:107" s="8" customFormat="1" ht="19.95" customHeight="1" thickBot="1" x14ac:dyDescent="0.25">
      <c r="B4" s="494" t="s">
        <v>643</v>
      </c>
      <c r="C4" s="495"/>
      <c r="D4" s="496"/>
      <c r="E4" s="497"/>
      <c r="F4" s="498"/>
      <c r="G4" s="499"/>
    </row>
    <row r="5" spans="2:107" ht="19.95" customHeight="1" thickBot="1" x14ac:dyDescent="0.35"/>
    <row r="6" spans="2:107" ht="19.95" customHeight="1" thickBot="1" x14ac:dyDescent="0.25">
      <c r="B6" s="10"/>
      <c r="C6" s="10"/>
      <c r="D6" s="17"/>
      <c r="E6" s="471"/>
      <c r="F6" s="475"/>
      <c r="G6" s="479"/>
      <c r="H6" s="365" t="s">
        <v>296</v>
      </c>
      <c r="I6" s="538" t="s">
        <v>126</v>
      </c>
      <c r="J6" s="539"/>
      <c r="K6" s="539"/>
      <c r="L6" s="540"/>
      <c r="M6" s="541" t="s">
        <v>30</v>
      </c>
      <c r="N6" s="542"/>
      <c r="O6" s="543"/>
      <c r="P6" s="547" t="s">
        <v>32</v>
      </c>
      <c r="Q6" s="548"/>
      <c r="R6" s="549"/>
      <c r="S6" s="544" t="s">
        <v>43</v>
      </c>
      <c r="T6" s="545"/>
      <c r="U6" s="545"/>
      <c r="V6" s="545"/>
      <c r="W6" s="545"/>
      <c r="X6" s="545"/>
      <c r="Y6" s="546"/>
      <c r="Z6" s="551" t="s">
        <v>127</v>
      </c>
      <c r="AA6" s="552"/>
      <c r="AB6" s="552"/>
      <c r="AC6" s="552"/>
      <c r="AD6" s="553"/>
      <c r="AE6" s="557" t="s">
        <v>56</v>
      </c>
      <c r="AF6" s="558"/>
      <c r="AG6" s="558"/>
      <c r="AH6" s="558"/>
      <c r="AI6" s="558"/>
      <c r="AJ6" s="558"/>
      <c r="AK6" s="558"/>
      <c r="AL6" s="558"/>
      <c r="AM6" s="558"/>
      <c r="AN6" s="558"/>
      <c r="AO6" s="558"/>
      <c r="AP6" s="558"/>
      <c r="AQ6" s="558"/>
      <c r="AR6" s="558"/>
      <c r="AS6" s="558"/>
      <c r="AT6" s="558"/>
      <c r="AU6" s="559"/>
      <c r="AV6" s="562" t="s">
        <v>73</v>
      </c>
      <c r="AW6" s="563"/>
      <c r="AX6" s="563"/>
      <c r="AY6" s="563"/>
      <c r="AZ6" s="563"/>
      <c r="BA6" s="563"/>
      <c r="BB6" s="563"/>
      <c r="BC6" s="563"/>
      <c r="BD6" s="563"/>
      <c r="BE6" s="563"/>
      <c r="BF6" s="563"/>
      <c r="BG6" s="563"/>
      <c r="BH6" s="563"/>
      <c r="BI6" s="563"/>
      <c r="BJ6" s="563"/>
      <c r="BK6" s="563"/>
      <c r="BL6" s="563"/>
      <c r="BM6" s="563"/>
      <c r="BN6" s="563"/>
      <c r="BO6" s="563"/>
      <c r="BP6" s="563"/>
      <c r="BQ6" s="561" t="s">
        <v>91</v>
      </c>
      <c r="BR6" s="561"/>
      <c r="BS6" s="561"/>
      <c r="BT6" s="561"/>
      <c r="BU6" s="561"/>
      <c r="BV6" s="561"/>
      <c r="BW6" s="561"/>
      <c r="BX6" s="561"/>
      <c r="BY6" s="561"/>
      <c r="BZ6" s="561"/>
      <c r="CA6" s="561"/>
      <c r="CB6" s="560" t="s">
        <v>100</v>
      </c>
      <c r="CC6" s="560"/>
      <c r="CD6" s="560"/>
      <c r="CE6" s="560"/>
      <c r="CF6" s="560"/>
      <c r="CG6" s="560"/>
      <c r="CH6" s="560"/>
      <c r="CI6" s="560"/>
      <c r="CJ6" s="560"/>
      <c r="CK6" s="560"/>
      <c r="CL6" s="560"/>
      <c r="CM6" s="560"/>
      <c r="CN6" s="560"/>
      <c r="CO6" s="560"/>
      <c r="CP6" s="560"/>
      <c r="CQ6" s="560"/>
      <c r="CR6" s="560"/>
      <c r="CS6" s="554" t="s">
        <v>560</v>
      </c>
      <c r="CT6" s="555"/>
      <c r="CU6" s="555"/>
      <c r="CV6" s="555"/>
      <c r="CW6" s="555"/>
      <c r="CX6" s="555"/>
      <c r="CY6" s="555"/>
      <c r="CZ6" s="555"/>
      <c r="DA6" s="555"/>
      <c r="DB6" s="555"/>
      <c r="DC6" s="556"/>
    </row>
    <row r="7" spans="2:107" ht="19.95" customHeight="1" x14ac:dyDescent="0.2">
      <c r="H7" s="366" t="s">
        <v>2</v>
      </c>
      <c r="I7" s="314" t="s">
        <v>31</v>
      </c>
      <c r="J7" s="314" t="s">
        <v>28</v>
      </c>
      <c r="K7" s="314" t="s">
        <v>29</v>
      </c>
      <c r="L7" s="315" t="s">
        <v>36</v>
      </c>
      <c r="M7" s="320" t="s">
        <v>37</v>
      </c>
      <c r="N7" s="321" t="s">
        <v>38</v>
      </c>
      <c r="O7" s="322" t="s">
        <v>39</v>
      </c>
      <c r="P7" s="326" t="s">
        <v>40</v>
      </c>
      <c r="Q7" s="327" t="s">
        <v>41</v>
      </c>
      <c r="R7" s="328" t="s">
        <v>42</v>
      </c>
      <c r="S7" s="331" t="s">
        <v>44</v>
      </c>
      <c r="T7" s="332" t="s">
        <v>45</v>
      </c>
      <c r="U7" s="332" t="s">
        <v>46</v>
      </c>
      <c r="V7" s="332" t="s">
        <v>47</v>
      </c>
      <c r="W7" s="332" t="s">
        <v>48</v>
      </c>
      <c r="X7" s="332" t="s">
        <v>49</v>
      </c>
      <c r="Y7" s="336" t="s">
        <v>50</v>
      </c>
      <c r="Z7" s="340" t="s">
        <v>51</v>
      </c>
      <c r="AA7" s="341" t="s">
        <v>52</v>
      </c>
      <c r="AB7" s="341" t="s">
        <v>53</v>
      </c>
      <c r="AC7" s="341" t="s">
        <v>54</v>
      </c>
      <c r="AD7" s="342" t="s">
        <v>55</v>
      </c>
      <c r="AE7" s="344" t="s">
        <v>57</v>
      </c>
      <c r="AF7" s="345" t="s">
        <v>58</v>
      </c>
      <c r="AG7" s="345" t="s">
        <v>59</v>
      </c>
      <c r="AH7" s="345" t="s">
        <v>60</v>
      </c>
      <c r="AI7" s="345" t="s">
        <v>61</v>
      </c>
      <c r="AJ7" s="345" t="s">
        <v>62</v>
      </c>
      <c r="AK7" s="345" t="s">
        <v>63</v>
      </c>
      <c r="AL7" s="345" t="s">
        <v>64</v>
      </c>
      <c r="AM7" s="345" t="s">
        <v>64</v>
      </c>
      <c r="AN7" s="345" t="s">
        <v>65</v>
      </c>
      <c r="AO7" s="345" t="s">
        <v>66</v>
      </c>
      <c r="AP7" s="345" t="s">
        <v>67</v>
      </c>
      <c r="AQ7" s="345" t="s">
        <v>68</v>
      </c>
      <c r="AR7" s="345" t="s">
        <v>69</v>
      </c>
      <c r="AS7" s="345" t="s">
        <v>70</v>
      </c>
      <c r="AT7" s="345" t="s">
        <v>71</v>
      </c>
      <c r="AU7" s="345" t="s">
        <v>72</v>
      </c>
      <c r="AV7" s="351" t="s">
        <v>52</v>
      </c>
      <c r="AW7" s="352" t="s">
        <v>74</v>
      </c>
      <c r="AX7" s="352" t="s">
        <v>52</v>
      </c>
      <c r="AY7" s="352" t="s">
        <v>75</v>
      </c>
      <c r="AZ7" s="352" t="s">
        <v>76</v>
      </c>
      <c r="BA7" s="352" t="s">
        <v>76</v>
      </c>
      <c r="BB7" s="352" t="s">
        <v>77</v>
      </c>
      <c r="BC7" s="352" t="s">
        <v>78</v>
      </c>
      <c r="BD7" s="352" t="s">
        <v>79</v>
      </c>
      <c r="BE7" s="352" t="s">
        <v>80</v>
      </c>
      <c r="BF7" s="352" t="s">
        <v>58</v>
      </c>
      <c r="BG7" s="352" t="s">
        <v>81</v>
      </c>
      <c r="BH7" s="352" t="s">
        <v>82</v>
      </c>
      <c r="BI7" s="352" t="s">
        <v>83</v>
      </c>
      <c r="BJ7" s="352" t="s">
        <v>84</v>
      </c>
      <c r="BK7" s="352" t="s">
        <v>85</v>
      </c>
      <c r="BL7" s="352" t="s">
        <v>86</v>
      </c>
      <c r="BM7" s="352" t="s">
        <v>87</v>
      </c>
      <c r="BN7" s="352" t="s">
        <v>88</v>
      </c>
      <c r="BO7" s="352" t="s">
        <v>89</v>
      </c>
      <c r="BP7" s="352" t="s">
        <v>90</v>
      </c>
      <c r="BQ7" s="355" t="s">
        <v>52</v>
      </c>
      <c r="BR7" s="355" t="s">
        <v>92</v>
      </c>
      <c r="BS7" s="355" t="s">
        <v>93</v>
      </c>
      <c r="BT7" s="355" t="s">
        <v>94</v>
      </c>
      <c r="BU7" s="355" t="s">
        <v>95</v>
      </c>
      <c r="BV7" s="355" t="s">
        <v>96</v>
      </c>
      <c r="BW7" s="355" t="s">
        <v>52</v>
      </c>
      <c r="BX7" s="355" t="s">
        <v>97</v>
      </c>
      <c r="BY7" s="355" t="s">
        <v>98</v>
      </c>
      <c r="BZ7" s="355" t="s">
        <v>99</v>
      </c>
      <c r="CA7" s="355" t="s">
        <v>52</v>
      </c>
      <c r="CB7" s="349" t="s">
        <v>101</v>
      </c>
      <c r="CC7" s="349" t="s">
        <v>52</v>
      </c>
      <c r="CD7" s="349" t="s">
        <v>102</v>
      </c>
      <c r="CE7" s="358" t="s">
        <v>103</v>
      </c>
      <c r="CF7" s="358" t="s">
        <v>104</v>
      </c>
      <c r="CG7" s="358" t="s">
        <v>105</v>
      </c>
      <c r="CH7" s="358" t="s">
        <v>106</v>
      </c>
      <c r="CI7" s="358" t="s">
        <v>107</v>
      </c>
      <c r="CJ7" s="358" t="s">
        <v>108</v>
      </c>
      <c r="CK7" s="358" t="s">
        <v>109</v>
      </c>
      <c r="CL7" s="358" t="s">
        <v>110</v>
      </c>
      <c r="CM7" s="349" t="s">
        <v>52</v>
      </c>
      <c r="CN7" s="349" t="s">
        <v>51</v>
      </c>
      <c r="CO7" s="349" t="s">
        <v>111</v>
      </c>
      <c r="CP7" s="359" t="s">
        <v>112</v>
      </c>
      <c r="CQ7" s="349" t="s">
        <v>113</v>
      </c>
      <c r="CR7" s="349" t="s">
        <v>114</v>
      </c>
      <c r="CS7" s="361" t="s">
        <v>115</v>
      </c>
      <c r="CT7" s="361" t="s">
        <v>116</v>
      </c>
      <c r="CU7" s="361" t="s">
        <v>117</v>
      </c>
      <c r="CV7" s="361" t="s">
        <v>559</v>
      </c>
      <c r="CW7" s="362" t="s">
        <v>119</v>
      </c>
      <c r="CX7" s="361" t="s">
        <v>120</v>
      </c>
      <c r="CY7" s="361" t="s">
        <v>121</v>
      </c>
      <c r="CZ7" s="361" t="s">
        <v>122</v>
      </c>
      <c r="DA7" s="361" t="s">
        <v>123</v>
      </c>
      <c r="DB7" s="361" t="s">
        <v>124</v>
      </c>
      <c r="DC7" s="361" t="s">
        <v>125</v>
      </c>
    </row>
    <row r="8" spans="2:107" ht="19.95" customHeight="1" x14ac:dyDescent="0.2">
      <c r="H8" s="366" t="s">
        <v>16</v>
      </c>
      <c r="I8" s="316"/>
      <c r="J8" s="317"/>
      <c r="K8" s="317"/>
      <c r="L8" s="318"/>
      <c r="M8" s="323"/>
      <c r="N8" s="324"/>
      <c r="O8" s="324"/>
      <c r="P8" s="329"/>
      <c r="Q8" s="329"/>
      <c r="R8" s="329"/>
      <c r="S8" s="333"/>
      <c r="T8" s="333"/>
      <c r="U8" s="333"/>
      <c r="V8" s="333"/>
      <c r="W8" s="333"/>
      <c r="X8" s="333"/>
      <c r="Y8" s="337"/>
      <c r="Z8" s="338"/>
      <c r="AA8" s="335"/>
      <c r="AB8" s="335"/>
      <c r="AC8" s="335"/>
      <c r="AD8" s="339"/>
      <c r="AE8" s="346"/>
      <c r="AF8" s="347"/>
      <c r="AG8" s="347"/>
      <c r="AH8" s="347"/>
      <c r="AI8" s="347"/>
      <c r="AJ8" s="347"/>
      <c r="AK8" s="347"/>
      <c r="AL8" s="347"/>
      <c r="AM8" s="347"/>
      <c r="AN8" s="347"/>
      <c r="AO8" s="347"/>
      <c r="AP8" s="347"/>
      <c r="AQ8" s="347"/>
      <c r="AR8" s="347"/>
      <c r="AS8" s="347"/>
      <c r="AT8" s="347"/>
      <c r="AU8" s="347"/>
      <c r="AV8" s="353"/>
      <c r="AW8" s="353"/>
      <c r="AX8" s="353"/>
      <c r="AY8" s="353"/>
      <c r="AZ8" s="353"/>
      <c r="BA8" s="353"/>
      <c r="BB8" s="353"/>
      <c r="BC8" s="353"/>
      <c r="BD8" s="353"/>
      <c r="BE8" s="353"/>
      <c r="BF8" s="353"/>
      <c r="BG8" s="353"/>
      <c r="BH8" s="353"/>
      <c r="BI8" s="353"/>
      <c r="BJ8" s="353"/>
      <c r="BK8" s="353"/>
      <c r="BL8" s="353"/>
      <c r="BM8" s="353"/>
      <c r="BN8" s="353"/>
      <c r="BO8" s="353"/>
      <c r="BP8" s="353"/>
      <c r="BQ8" s="356"/>
      <c r="BR8" s="356"/>
      <c r="BS8" s="356"/>
      <c r="BT8" s="356"/>
      <c r="BU8" s="356"/>
      <c r="BV8" s="356"/>
      <c r="BW8" s="356"/>
      <c r="BX8" s="356"/>
      <c r="BY8" s="356"/>
      <c r="BZ8" s="356"/>
      <c r="CA8" s="356"/>
      <c r="CB8" s="350"/>
      <c r="CC8" s="350"/>
      <c r="CD8" s="350"/>
      <c r="CE8" s="350"/>
      <c r="CF8" s="350"/>
      <c r="CG8" s="350"/>
      <c r="CH8" s="350"/>
      <c r="CI8" s="350"/>
      <c r="CJ8" s="350"/>
      <c r="CK8" s="350"/>
      <c r="CL8" s="350"/>
      <c r="CM8" s="350"/>
      <c r="CN8" s="350"/>
      <c r="CO8" s="350"/>
      <c r="CP8" s="350"/>
      <c r="CQ8" s="350"/>
      <c r="CR8" s="350"/>
      <c r="CS8" s="363"/>
      <c r="CT8" s="363"/>
      <c r="CU8" s="363"/>
      <c r="CV8" s="363"/>
      <c r="CW8" s="363"/>
      <c r="CX8" s="363"/>
      <c r="CY8" s="363"/>
      <c r="CZ8" s="363"/>
      <c r="DA8" s="363"/>
      <c r="DB8" s="363"/>
      <c r="DC8" s="363"/>
    </row>
    <row r="9" spans="2:107" ht="19.95" customHeight="1" x14ac:dyDescent="0.2">
      <c r="H9" s="367"/>
      <c r="I9" s="368"/>
      <c r="J9" s="368"/>
      <c r="K9" s="368"/>
      <c r="L9" s="368"/>
      <c r="M9" s="368"/>
      <c r="N9" s="368"/>
      <c r="O9" s="368"/>
      <c r="P9" s="368"/>
      <c r="Q9" s="368"/>
      <c r="R9" s="368"/>
      <c r="S9" s="368"/>
      <c r="T9" s="368"/>
      <c r="U9" s="368"/>
      <c r="V9" s="368"/>
      <c r="W9" s="368"/>
      <c r="X9" s="368"/>
      <c r="Y9" s="368"/>
      <c r="Z9" s="368"/>
      <c r="AA9" s="368"/>
      <c r="AB9" s="368"/>
      <c r="AC9" s="368"/>
      <c r="AD9" s="368"/>
      <c r="AE9" s="368"/>
      <c r="AF9" s="368"/>
      <c r="AG9" s="368"/>
      <c r="AH9" s="368"/>
      <c r="AI9" s="368"/>
      <c r="AJ9" s="368"/>
      <c r="AK9" s="368"/>
      <c r="AL9" s="368"/>
      <c r="AM9" s="368"/>
      <c r="AN9" s="368"/>
      <c r="AO9" s="368"/>
      <c r="AP9" s="368"/>
      <c r="AQ9" s="368"/>
      <c r="AR9" s="368"/>
      <c r="AS9" s="368"/>
      <c r="AT9" s="368"/>
      <c r="AU9" s="368"/>
      <c r="AV9" s="368"/>
      <c r="AW9" s="368"/>
      <c r="AX9" s="368"/>
      <c r="AY9" s="368"/>
      <c r="AZ9" s="368"/>
      <c r="BA9" s="368"/>
      <c r="BB9" s="368"/>
      <c r="BC9" s="368"/>
      <c r="BD9" s="368"/>
      <c r="BE9" s="368"/>
      <c r="BF9" s="368"/>
      <c r="BG9" s="368"/>
      <c r="BH9" s="368"/>
      <c r="BI9" s="368"/>
      <c r="BJ9" s="368"/>
      <c r="BK9" s="368"/>
      <c r="BL9" s="368"/>
      <c r="BM9" s="368"/>
      <c r="BN9" s="368"/>
      <c r="BO9" s="368"/>
      <c r="BP9" s="368"/>
      <c r="BQ9" s="368"/>
      <c r="BR9" s="368"/>
      <c r="BS9" s="368"/>
      <c r="BT9" s="368"/>
      <c r="BU9" s="368"/>
      <c r="BV9" s="368"/>
      <c r="BW9" s="368"/>
      <c r="BX9" s="368"/>
      <c r="BY9" s="368"/>
      <c r="BZ9" s="368"/>
      <c r="CA9" s="368"/>
      <c r="CB9" s="368"/>
      <c r="CC9" s="368"/>
      <c r="CD9" s="368"/>
      <c r="CE9" s="368"/>
      <c r="CF9" s="368"/>
      <c r="CG9" s="368"/>
      <c r="CH9" s="368"/>
      <c r="CI9" s="368"/>
      <c r="CJ9" s="368"/>
      <c r="CK9" s="368"/>
      <c r="CL9" s="368"/>
      <c r="CM9" s="368"/>
      <c r="CN9" s="368"/>
      <c r="CO9" s="368"/>
      <c r="CP9" s="368"/>
      <c r="CQ9" s="368"/>
      <c r="CR9" s="368"/>
      <c r="CS9" s="368"/>
      <c r="CT9" s="368"/>
      <c r="CU9" s="368"/>
      <c r="CV9" s="368"/>
      <c r="CW9" s="368"/>
      <c r="CX9" s="368"/>
      <c r="CY9" s="368"/>
      <c r="CZ9" s="368"/>
      <c r="DA9" s="368"/>
      <c r="DB9" s="368"/>
      <c r="DC9" s="368"/>
    </row>
    <row r="10" spans="2:107" ht="19.95" customHeight="1" x14ac:dyDescent="0.2">
      <c r="H10" s="310"/>
    </row>
    <row r="11" spans="2:107" ht="19.95" customHeight="1" x14ac:dyDescent="0.2">
      <c r="B11" s="298" t="s">
        <v>525</v>
      </c>
      <c r="C11" s="300" t="s">
        <v>0</v>
      </c>
      <c r="D11" s="299" t="s">
        <v>17</v>
      </c>
      <c r="E11" s="472" t="s">
        <v>18</v>
      </c>
      <c r="F11" s="476" t="s">
        <v>19</v>
      </c>
      <c r="G11" s="472" t="s">
        <v>634</v>
      </c>
      <c r="H11" s="455"/>
    </row>
    <row r="12" spans="2:107" ht="19.95" customHeight="1" x14ac:dyDescent="0.2">
      <c r="B12" s="526" t="s">
        <v>504</v>
      </c>
      <c r="C12" s="527" t="s">
        <v>535</v>
      </c>
      <c r="D12" s="459" t="s">
        <v>536</v>
      </c>
      <c r="E12" s="467" t="s">
        <v>555</v>
      </c>
      <c r="F12" s="457" t="s">
        <v>20</v>
      </c>
      <c r="G12" s="480" t="s">
        <v>641</v>
      </c>
      <c r="H12" s="455"/>
      <c r="I12" s="319" t="s">
        <v>632</v>
      </c>
      <c r="J12" s="319" t="s">
        <v>632</v>
      </c>
      <c r="K12" s="319" t="s">
        <v>632</v>
      </c>
      <c r="L12" s="319" t="s">
        <v>632</v>
      </c>
      <c r="M12" s="325" t="s">
        <v>632</v>
      </c>
      <c r="N12" s="325" t="s">
        <v>632</v>
      </c>
      <c r="O12" s="325" t="s">
        <v>632</v>
      </c>
      <c r="P12" s="330" t="s">
        <v>632</v>
      </c>
      <c r="Q12" s="330" t="s">
        <v>632</v>
      </c>
      <c r="R12" s="330" t="s">
        <v>632</v>
      </c>
      <c r="S12" s="334" t="s">
        <v>632</v>
      </c>
      <c r="T12" s="334" t="s">
        <v>632</v>
      </c>
      <c r="U12" s="334" t="s">
        <v>632</v>
      </c>
      <c r="V12" s="334" t="s">
        <v>632</v>
      </c>
      <c r="W12" s="334" t="s">
        <v>632</v>
      </c>
      <c r="X12" s="334" t="s">
        <v>632</v>
      </c>
      <c r="Y12" s="334" t="s">
        <v>632</v>
      </c>
      <c r="Z12" s="343" t="s">
        <v>632</v>
      </c>
      <c r="AA12" s="343" t="s">
        <v>632</v>
      </c>
      <c r="AB12" s="343" t="s">
        <v>632</v>
      </c>
      <c r="AC12" s="343" t="s">
        <v>633</v>
      </c>
      <c r="AD12" s="343"/>
      <c r="AE12" s="348" t="s">
        <v>632</v>
      </c>
      <c r="AF12" s="348" t="s">
        <v>632</v>
      </c>
      <c r="AG12" s="348" t="s">
        <v>632</v>
      </c>
      <c r="AH12" s="348" t="s">
        <v>632</v>
      </c>
      <c r="AI12" s="348" t="s">
        <v>632</v>
      </c>
      <c r="AJ12" s="348" t="s">
        <v>632</v>
      </c>
      <c r="AK12" s="348" t="s">
        <v>632</v>
      </c>
      <c r="AL12" s="348" t="s">
        <v>632</v>
      </c>
      <c r="AM12" s="348" t="s">
        <v>632</v>
      </c>
      <c r="AN12" s="348" t="s">
        <v>632</v>
      </c>
      <c r="AO12" s="348" t="s">
        <v>632</v>
      </c>
      <c r="AP12" s="348" t="s">
        <v>632</v>
      </c>
      <c r="AQ12" s="348" t="s">
        <v>632</v>
      </c>
      <c r="AR12" s="348" t="s">
        <v>632</v>
      </c>
      <c r="AS12" s="348" t="s">
        <v>632</v>
      </c>
      <c r="AT12" s="348" t="s">
        <v>632</v>
      </c>
      <c r="AU12" s="348" t="s">
        <v>632</v>
      </c>
      <c r="AV12" s="354" t="s">
        <v>632</v>
      </c>
      <c r="AW12" s="354" t="s">
        <v>632</v>
      </c>
      <c r="AX12" s="354" t="s">
        <v>632</v>
      </c>
      <c r="AY12" s="354" t="s">
        <v>632</v>
      </c>
      <c r="AZ12" s="354" t="s">
        <v>632</v>
      </c>
      <c r="BA12" s="354" t="s">
        <v>632</v>
      </c>
      <c r="BB12" s="354" t="s">
        <v>632</v>
      </c>
      <c r="BC12" s="354" t="s">
        <v>632</v>
      </c>
      <c r="BD12" s="354" t="s">
        <v>632</v>
      </c>
      <c r="BE12" s="354" t="s">
        <v>632</v>
      </c>
      <c r="BF12" s="354" t="s">
        <v>632</v>
      </c>
      <c r="BG12" s="354" t="s">
        <v>632</v>
      </c>
      <c r="BH12" s="354" t="s">
        <v>632</v>
      </c>
      <c r="BI12" s="354" t="s">
        <v>632</v>
      </c>
      <c r="BJ12" s="354" t="s">
        <v>632</v>
      </c>
      <c r="BK12" s="354" t="s">
        <v>632</v>
      </c>
      <c r="BL12" s="354" t="s">
        <v>632</v>
      </c>
      <c r="BM12" s="354" t="s">
        <v>632</v>
      </c>
      <c r="BN12" s="354" t="s">
        <v>632</v>
      </c>
      <c r="BO12" s="354" t="s">
        <v>632</v>
      </c>
      <c r="BP12" s="354" t="s">
        <v>632</v>
      </c>
      <c r="BQ12" s="357" t="s">
        <v>632</v>
      </c>
      <c r="BR12" s="357" t="s">
        <v>632</v>
      </c>
      <c r="BS12" s="357" t="s">
        <v>632</v>
      </c>
      <c r="BT12" s="357" t="s">
        <v>632</v>
      </c>
      <c r="BU12" s="357" t="s">
        <v>632</v>
      </c>
      <c r="BV12" s="357" t="s">
        <v>632</v>
      </c>
      <c r="BW12" s="357" t="s">
        <v>632</v>
      </c>
      <c r="BX12" s="357" t="s">
        <v>632</v>
      </c>
      <c r="BY12" s="357" t="s">
        <v>632</v>
      </c>
      <c r="BZ12" s="357" t="s">
        <v>632</v>
      </c>
      <c r="CA12" s="357" t="s">
        <v>632</v>
      </c>
      <c r="CB12" s="360" t="s">
        <v>632</v>
      </c>
      <c r="CC12" s="360" t="s">
        <v>632</v>
      </c>
      <c r="CD12" s="360" t="s">
        <v>632</v>
      </c>
      <c r="CE12" s="360" t="s">
        <v>632</v>
      </c>
      <c r="CF12" s="360" t="s">
        <v>632</v>
      </c>
      <c r="CG12" s="360" t="s">
        <v>632</v>
      </c>
      <c r="CH12" s="360" t="s">
        <v>632</v>
      </c>
      <c r="CI12" s="360" t="s">
        <v>632</v>
      </c>
      <c r="CJ12" s="360" t="s">
        <v>632</v>
      </c>
      <c r="CK12" s="360" t="s">
        <v>632</v>
      </c>
      <c r="CL12" s="360" t="s">
        <v>632</v>
      </c>
      <c r="CM12" s="360" t="s">
        <v>632</v>
      </c>
      <c r="CN12" s="360" t="s">
        <v>632</v>
      </c>
      <c r="CO12" s="360" t="s">
        <v>632</v>
      </c>
      <c r="CP12" s="360" t="s">
        <v>632</v>
      </c>
      <c r="CQ12" s="360" t="s">
        <v>632</v>
      </c>
      <c r="CR12" s="360" t="s">
        <v>632</v>
      </c>
      <c r="CS12" s="364" t="s">
        <v>632</v>
      </c>
      <c r="CT12" s="364" t="s">
        <v>632</v>
      </c>
      <c r="CU12" s="364" t="s">
        <v>632</v>
      </c>
      <c r="CV12" s="364" t="s">
        <v>632</v>
      </c>
      <c r="CW12" s="364" t="s">
        <v>632</v>
      </c>
      <c r="CX12" s="364" t="s">
        <v>632</v>
      </c>
      <c r="CY12" s="364" t="s">
        <v>632</v>
      </c>
      <c r="CZ12" s="364" t="s">
        <v>632</v>
      </c>
      <c r="DA12" s="364" t="s">
        <v>632</v>
      </c>
      <c r="DB12" s="364" t="s">
        <v>632</v>
      </c>
      <c r="DC12" s="364" t="s">
        <v>632</v>
      </c>
    </row>
    <row r="13" spans="2:107" ht="19.95" customHeight="1" x14ac:dyDescent="0.2">
      <c r="B13" s="526"/>
      <c r="C13" s="528"/>
      <c r="D13" s="459" t="s">
        <v>537</v>
      </c>
      <c r="E13" s="467" t="s">
        <v>622</v>
      </c>
      <c r="F13" s="457" t="s">
        <v>20</v>
      </c>
      <c r="G13" s="480" t="s">
        <v>641</v>
      </c>
      <c r="H13" s="455"/>
      <c r="I13" s="319" t="s">
        <v>632</v>
      </c>
      <c r="J13" s="319" t="s">
        <v>632</v>
      </c>
      <c r="K13" s="319" t="s">
        <v>632</v>
      </c>
      <c r="L13" s="319" t="s">
        <v>632</v>
      </c>
      <c r="M13" s="325" t="s">
        <v>632</v>
      </c>
      <c r="N13" s="325" t="s">
        <v>632</v>
      </c>
      <c r="O13" s="325" t="s">
        <v>632</v>
      </c>
      <c r="P13" s="330" t="s">
        <v>632</v>
      </c>
      <c r="Q13" s="330" t="s">
        <v>632</v>
      </c>
      <c r="R13" s="330" t="s">
        <v>632</v>
      </c>
      <c r="S13" s="334" t="s">
        <v>632</v>
      </c>
      <c r="T13" s="334" t="s">
        <v>632</v>
      </c>
      <c r="U13" s="334" t="s">
        <v>632</v>
      </c>
      <c r="V13" s="334" t="s">
        <v>632</v>
      </c>
      <c r="W13" s="334" t="s">
        <v>632</v>
      </c>
      <c r="X13" s="334" t="s">
        <v>632</v>
      </c>
      <c r="Y13" s="334" t="s">
        <v>632</v>
      </c>
      <c r="Z13" s="343" t="s">
        <v>632</v>
      </c>
      <c r="AA13" s="343" t="s">
        <v>632</v>
      </c>
      <c r="AB13" s="343" t="s">
        <v>632</v>
      </c>
      <c r="AC13" s="343" t="s">
        <v>633</v>
      </c>
      <c r="AD13" s="343"/>
      <c r="AE13" s="348" t="s">
        <v>632</v>
      </c>
      <c r="AF13" s="348" t="s">
        <v>632</v>
      </c>
      <c r="AG13" s="348" t="s">
        <v>632</v>
      </c>
      <c r="AH13" s="348" t="s">
        <v>632</v>
      </c>
      <c r="AI13" s="348" t="s">
        <v>632</v>
      </c>
      <c r="AJ13" s="348" t="s">
        <v>632</v>
      </c>
      <c r="AK13" s="348" t="s">
        <v>632</v>
      </c>
      <c r="AL13" s="348" t="s">
        <v>632</v>
      </c>
      <c r="AM13" s="348" t="s">
        <v>632</v>
      </c>
      <c r="AN13" s="348" t="s">
        <v>632</v>
      </c>
      <c r="AO13" s="348" t="s">
        <v>632</v>
      </c>
      <c r="AP13" s="348" t="s">
        <v>632</v>
      </c>
      <c r="AQ13" s="348" t="s">
        <v>632</v>
      </c>
      <c r="AR13" s="348" t="s">
        <v>632</v>
      </c>
      <c r="AS13" s="348" t="s">
        <v>632</v>
      </c>
      <c r="AT13" s="348" t="s">
        <v>632</v>
      </c>
      <c r="AU13" s="348" t="s">
        <v>632</v>
      </c>
      <c r="AV13" s="354" t="s">
        <v>632</v>
      </c>
      <c r="AW13" s="354" t="s">
        <v>632</v>
      </c>
      <c r="AX13" s="354" t="s">
        <v>632</v>
      </c>
      <c r="AY13" s="354" t="s">
        <v>632</v>
      </c>
      <c r="AZ13" s="354" t="s">
        <v>632</v>
      </c>
      <c r="BA13" s="354" t="s">
        <v>632</v>
      </c>
      <c r="BB13" s="354" t="s">
        <v>632</v>
      </c>
      <c r="BC13" s="354" t="s">
        <v>632</v>
      </c>
      <c r="BD13" s="354" t="s">
        <v>632</v>
      </c>
      <c r="BE13" s="354" t="s">
        <v>632</v>
      </c>
      <c r="BF13" s="354" t="s">
        <v>632</v>
      </c>
      <c r="BG13" s="354" t="s">
        <v>632</v>
      </c>
      <c r="BH13" s="354" t="s">
        <v>632</v>
      </c>
      <c r="BI13" s="354" t="s">
        <v>632</v>
      </c>
      <c r="BJ13" s="354" t="s">
        <v>632</v>
      </c>
      <c r="BK13" s="354" t="s">
        <v>632</v>
      </c>
      <c r="BL13" s="354" t="s">
        <v>632</v>
      </c>
      <c r="BM13" s="354" t="s">
        <v>632</v>
      </c>
      <c r="BN13" s="354" t="s">
        <v>632</v>
      </c>
      <c r="BO13" s="354" t="s">
        <v>632</v>
      </c>
      <c r="BP13" s="354" t="s">
        <v>632</v>
      </c>
      <c r="BQ13" s="357" t="s">
        <v>632</v>
      </c>
      <c r="BR13" s="357" t="s">
        <v>632</v>
      </c>
      <c r="BS13" s="357" t="s">
        <v>632</v>
      </c>
      <c r="BT13" s="357" t="s">
        <v>632</v>
      </c>
      <c r="BU13" s="357" t="s">
        <v>632</v>
      </c>
      <c r="BV13" s="357" t="s">
        <v>632</v>
      </c>
      <c r="BW13" s="357" t="s">
        <v>632</v>
      </c>
      <c r="BX13" s="357" t="s">
        <v>632</v>
      </c>
      <c r="BY13" s="357" t="s">
        <v>632</v>
      </c>
      <c r="BZ13" s="357" t="s">
        <v>632</v>
      </c>
      <c r="CA13" s="357" t="s">
        <v>632</v>
      </c>
      <c r="CB13" s="360" t="s">
        <v>632</v>
      </c>
      <c r="CC13" s="360" t="s">
        <v>632</v>
      </c>
      <c r="CD13" s="360" t="s">
        <v>632</v>
      </c>
      <c r="CE13" s="360" t="s">
        <v>632</v>
      </c>
      <c r="CF13" s="360" t="s">
        <v>632</v>
      </c>
      <c r="CG13" s="360" t="s">
        <v>632</v>
      </c>
      <c r="CH13" s="360" t="s">
        <v>632</v>
      </c>
      <c r="CI13" s="360" t="s">
        <v>632</v>
      </c>
      <c r="CJ13" s="360" t="s">
        <v>632</v>
      </c>
      <c r="CK13" s="360" t="s">
        <v>632</v>
      </c>
      <c r="CL13" s="360" t="s">
        <v>632</v>
      </c>
      <c r="CM13" s="360" t="s">
        <v>632</v>
      </c>
      <c r="CN13" s="360" t="s">
        <v>632</v>
      </c>
      <c r="CO13" s="360" t="s">
        <v>632</v>
      </c>
      <c r="CP13" s="360" t="s">
        <v>632</v>
      </c>
      <c r="CQ13" s="360" t="s">
        <v>632</v>
      </c>
      <c r="CR13" s="360" t="s">
        <v>632</v>
      </c>
      <c r="CS13" s="364" t="s">
        <v>632</v>
      </c>
      <c r="CT13" s="364" t="s">
        <v>632</v>
      </c>
      <c r="CU13" s="364" t="s">
        <v>632</v>
      </c>
      <c r="CV13" s="364" t="s">
        <v>632</v>
      </c>
      <c r="CW13" s="364" t="s">
        <v>632</v>
      </c>
      <c r="CX13" s="364" t="s">
        <v>632</v>
      </c>
      <c r="CY13" s="364" t="s">
        <v>632</v>
      </c>
      <c r="CZ13" s="364" t="s">
        <v>632</v>
      </c>
      <c r="DA13" s="364" t="s">
        <v>632</v>
      </c>
      <c r="DB13" s="364" t="s">
        <v>632</v>
      </c>
      <c r="DC13" s="364" t="s">
        <v>632</v>
      </c>
    </row>
    <row r="14" spans="2:107" ht="19.95" customHeight="1" x14ac:dyDescent="0.2">
      <c r="B14" s="526"/>
      <c r="C14" s="528"/>
      <c r="D14" s="459" t="s">
        <v>538</v>
      </c>
      <c r="E14" s="467" t="s">
        <v>522</v>
      </c>
      <c r="F14" s="457" t="s">
        <v>21</v>
      </c>
      <c r="G14" s="480" t="s">
        <v>641</v>
      </c>
      <c r="H14" s="455"/>
      <c r="I14" s="319" t="s">
        <v>632</v>
      </c>
      <c r="J14" s="319" t="s">
        <v>632</v>
      </c>
      <c r="K14" s="319" t="s">
        <v>632</v>
      </c>
      <c r="L14" s="319" t="s">
        <v>632</v>
      </c>
      <c r="M14" s="325" t="s">
        <v>632</v>
      </c>
      <c r="N14" s="325" t="s">
        <v>632</v>
      </c>
      <c r="O14" s="325" t="s">
        <v>632</v>
      </c>
      <c r="P14" s="330" t="s">
        <v>632</v>
      </c>
      <c r="Q14" s="330" t="s">
        <v>632</v>
      </c>
      <c r="R14" s="330" t="s">
        <v>632</v>
      </c>
      <c r="S14" s="334" t="s">
        <v>632</v>
      </c>
      <c r="T14" s="334" t="s">
        <v>632</v>
      </c>
      <c r="U14" s="334" t="s">
        <v>632</v>
      </c>
      <c r="V14" s="334" t="s">
        <v>632</v>
      </c>
      <c r="W14" s="334" t="s">
        <v>632</v>
      </c>
      <c r="X14" s="334" t="s">
        <v>632</v>
      </c>
      <c r="Y14" s="334" t="s">
        <v>632</v>
      </c>
      <c r="Z14" s="343" t="s">
        <v>632</v>
      </c>
      <c r="AA14" s="343" t="s">
        <v>632</v>
      </c>
      <c r="AB14" s="343" t="s">
        <v>632</v>
      </c>
      <c r="AC14" s="343" t="s">
        <v>633</v>
      </c>
      <c r="AD14" s="343"/>
      <c r="AE14" s="348" t="s">
        <v>632</v>
      </c>
      <c r="AF14" s="348" t="s">
        <v>632</v>
      </c>
      <c r="AG14" s="348" t="s">
        <v>632</v>
      </c>
      <c r="AH14" s="348" t="s">
        <v>632</v>
      </c>
      <c r="AI14" s="348" t="s">
        <v>632</v>
      </c>
      <c r="AJ14" s="348" t="s">
        <v>632</v>
      </c>
      <c r="AK14" s="348" t="s">
        <v>632</v>
      </c>
      <c r="AL14" s="348" t="s">
        <v>632</v>
      </c>
      <c r="AM14" s="348" t="s">
        <v>632</v>
      </c>
      <c r="AN14" s="348" t="s">
        <v>632</v>
      </c>
      <c r="AO14" s="348" t="s">
        <v>632</v>
      </c>
      <c r="AP14" s="348" t="s">
        <v>632</v>
      </c>
      <c r="AQ14" s="348" t="s">
        <v>632</v>
      </c>
      <c r="AR14" s="348" t="s">
        <v>632</v>
      </c>
      <c r="AS14" s="348" t="s">
        <v>632</v>
      </c>
      <c r="AT14" s="348" t="s">
        <v>632</v>
      </c>
      <c r="AU14" s="348" t="s">
        <v>632</v>
      </c>
      <c r="AV14" s="354" t="s">
        <v>632</v>
      </c>
      <c r="AW14" s="354" t="s">
        <v>632</v>
      </c>
      <c r="AX14" s="354" t="s">
        <v>632</v>
      </c>
      <c r="AY14" s="354" t="s">
        <v>632</v>
      </c>
      <c r="AZ14" s="354" t="s">
        <v>632</v>
      </c>
      <c r="BA14" s="354" t="s">
        <v>632</v>
      </c>
      <c r="BB14" s="354" t="s">
        <v>632</v>
      </c>
      <c r="BC14" s="354" t="s">
        <v>632</v>
      </c>
      <c r="BD14" s="354" t="s">
        <v>632</v>
      </c>
      <c r="BE14" s="354" t="s">
        <v>632</v>
      </c>
      <c r="BF14" s="354" t="s">
        <v>632</v>
      </c>
      <c r="BG14" s="354" t="s">
        <v>632</v>
      </c>
      <c r="BH14" s="354" t="s">
        <v>632</v>
      </c>
      <c r="BI14" s="354" t="s">
        <v>632</v>
      </c>
      <c r="BJ14" s="354" t="s">
        <v>632</v>
      </c>
      <c r="BK14" s="354" t="s">
        <v>632</v>
      </c>
      <c r="BL14" s="354" t="s">
        <v>632</v>
      </c>
      <c r="BM14" s="354" t="s">
        <v>632</v>
      </c>
      <c r="BN14" s="354" t="s">
        <v>632</v>
      </c>
      <c r="BO14" s="354" t="s">
        <v>632</v>
      </c>
      <c r="BP14" s="354" t="s">
        <v>632</v>
      </c>
      <c r="BQ14" s="357" t="s">
        <v>632</v>
      </c>
      <c r="BR14" s="357" t="s">
        <v>632</v>
      </c>
      <c r="BS14" s="357" t="s">
        <v>632</v>
      </c>
      <c r="BT14" s="357" t="s">
        <v>632</v>
      </c>
      <c r="BU14" s="357" t="s">
        <v>632</v>
      </c>
      <c r="BV14" s="357" t="s">
        <v>632</v>
      </c>
      <c r="BW14" s="357" t="s">
        <v>632</v>
      </c>
      <c r="BX14" s="357" t="s">
        <v>632</v>
      </c>
      <c r="BY14" s="357" t="s">
        <v>632</v>
      </c>
      <c r="BZ14" s="357" t="s">
        <v>632</v>
      </c>
      <c r="CA14" s="357" t="s">
        <v>632</v>
      </c>
      <c r="CB14" s="360" t="s">
        <v>632</v>
      </c>
      <c r="CC14" s="360" t="s">
        <v>632</v>
      </c>
      <c r="CD14" s="360" t="s">
        <v>632</v>
      </c>
      <c r="CE14" s="360" t="s">
        <v>632</v>
      </c>
      <c r="CF14" s="360" t="s">
        <v>632</v>
      </c>
      <c r="CG14" s="360" t="s">
        <v>632</v>
      </c>
      <c r="CH14" s="360" t="s">
        <v>632</v>
      </c>
      <c r="CI14" s="360" t="s">
        <v>632</v>
      </c>
      <c r="CJ14" s="360" t="s">
        <v>632</v>
      </c>
      <c r="CK14" s="360" t="s">
        <v>632</v>
      </c>
      <c r="CL14" s="360" t="s">
        <v>632</v>
      </c>
      <c r="CM14" s="360" t="s">
        <v>632</v>
      </c>
      <c r="CN14" s="360" t="s">
        <v>632</v>
      </c>
      <c r="CO14" s="360" t="s">
        <v>632</v>
      </c>
      <c r="CP14" s="360" t="s">
        <v>632</v>
      </c>
      <c r="CQ14" s="360" t="s">
        <v>632</v>
      </c>
      <c r="CR14" s="360" t="s">
        <v>632</v>
      </c>
      <c r="CS14" s="364" t="s">
        <v>632</v>
      </c>
      <c r="CT14" s="364" t="s">
        <v>632</v>
      </c>
      <c r="CU14" s="364" t="s">
        <v>632</v>
      </c>
      <c r="CV14" s="364" t="s">
        <v>632</v>
      </c>
      <c r="CW14" s="364" t="s">
        <v>632</v>
      </c>
      <c r="CX14" s="364" t="s">
        <v>632</v>
      </c>
      <c r="CY14" s="364" t="s">
        <v>632</v>
      </c>
      <c r="CZ14" s="364" t="s">
        <v>632</v>
      </c>
      <c r="DA14" s="364" t="s">
        <v>632</v>
      </c>
      <c r="DB14" s="364" t="s">
        <v>632</v>
      </c>
      <c r="DC14" s="364" t="s">
        <v>632</v>
      </c>
    </row>
    <row r="15" spans="2:107" ht="19.95" customHeight="1" x14ac:dyDescent="0.2">
      <c r="B15" s="526"/>
      <c r="C15" s="528"/>
      <c r="D15" s="459" t="s">
        <v>539</v>
      </c>
      <c r="E15" s="467" t="s">
        <v>621</v>
      </c>
      <c r="F15" s="457" t="s">
        <v>20</v>
      </c>
      <c r="G15" s="480" t="s">
        <v>641</v>
      </c>
      <c r="H15" s="455"/>
      <c r="I15" s="319" t="s">
        <v>632</v>
      </c>
      <c r="J15" s="319" t="s">
        <v>632</v>
      </c>
      <c r="K15" s="319" t="s">
        <v>632</v>
      </c>
      <c r="L15" s="319" t="s">
        <v>632</v>
      </c>
      <c r="M15" s="325" t="s">
        <v>632</v>
      </c>
      <c r="N15" s="325" t="s">
        <v>632</v>
      </c>
      <c r="O15" s="325" t="s">
        <v>632</v>
      </c>
      <c r="P15" s="330" t="s">
        <v>632</v>
      </c>
      <c r="Q15" s="330" t="s">
        <v>632</v>
      </c>
      <c r="R15" s="330" t="s">
        <v>632</v>
      </c>
      <c r="S15" s="334" t="s">
        <v>632</v>
      </c>
      <c r="T15" s="334" t="s">
        <v>632</v>
      </c>
      <c r="U15" s="334" t="s">
        <v>632</v>
      </c>
      <c r="V15" s="334" t="s">
        <v>632</v>
      </c>
      <c r="W15" s="334" t="s">
        <v>632</v>
      </c>
      <c r="X15" s="334" t="s">
        <v>632</v>
      </c>
      <c r="Y15" s="334" t="s">
        <v>632</v>
      </c>
      <c r="Z15" s="343" t="s">
        <v>632</v>
      </c>
      <c r="AA15" s="343" t="s">
        <v>632</v>
      </c>
      <c r="AB15" s="343" t="s">
        <v>632</v>
      </c>
      <c r="AC15" s="343" t="s">
        <v>633</v>
      </c>
      <c r="AD15" s="343"/>
      <c r="AE15" s="348" t="s">
        <v>632</v>
      </c>
      <c r="AF15" s="348" t="s">
        <v>632</v>
      </c>
      <c r="AG15" s="348" t="s">
        <v>632</v>
      </c>
      <c r="AH15" s="348" t="s">
        <v>632</v>
      </c>
      <c r="AI15" s="348" t="s">
        <v>632</v>
      </c>
      <c r="AJ15" s="348" t="s">
        <v>632</v>
      </c>
      <c r="AK15" s="348" t="s">
        <v>632</v>
      </c>
      <c r="AL15" s="348" t="s">
        <v>632</v>
      </c>
      <c r="AM15" s="348" t="s">
        <v>632</v>
      </c>
      <c r="AN15" s="348" t="s">
        <v>632</v>
      </c>
      <c r="AO15" s="348" t="s">
        <v>632</v>
      </c>
      <c r="AP15" s="348" t="s">
        <v>632</v>
      </c>
      <c r="AQ15" s="348" t="s">
        <v>632</v>
      </c>
      <c r="AR15" s="348" t="s">
        <v>632</v>
      </c>
      <c r="AS15" s="348" t="s">
        <v>632</v>
      </c>
      <c r="AT15" s="348" t="s">
        <v>632</v>
      </c>
      <c r="AU15" s="348" t="s">
        <v>632</v>
      </c>
      <c r="AV15" s="354" t="s">
        <v>632</v>
      </c>
      <c r="AW15" s="354" t="s">
        <v>632</v>
      </c>
      <c r="AX15" s="354" t="s">
        <v>632</v>
      </c>
      <c r="AY15" s="354" t="s">
        <v>632</v>
      </c>
      <c r="AZ15" s="354" t="s">
        <v>632</v>
      </c>
      <c r="BA15" s="354" t="s">
        <v>632</v>
      </c>
      <c r="BB15" s="354" t="s">
        <v>632</v>
      </c>
      <c r="BC15" s="354" t="s">
        <v>632</v>
      </c>
      <c r="BD15" s="354" t="s">
        <v>632</v>
      </c>
      <c r="BE15" s="354" t="s">
        <v>632</v>
      </c>
      <c r="BF15" s="354" t="s">
        <v>632</v>
      </c>
      <c r="BG15" s="354" t="s">
        <v>632</v>
      </c>
      <c r="BH15" s="354" t="s">
        <v>632</v>
      </c>
      <c r="BI15" s="354" t="s">
        <v>632</v>
      </c>
      <c r="BJ15" s="354" t="s">
        <v>632</v>
      </c>
      <c r="BK15" s="354" t="s">
        <v>632</v>
      </c>
      <c r="BL15" s="354" t="s">
        <v>632</v>
      </c>
      <c r="BM15" s="354" t="s">
        <v>632</v>
      </c>
      <c r="BN15" s="354" t="s">
        <v>632</v>
      </c>
      <c r="BO15" s="354" t="s">
        <v>632</v>
      </c>
      <c r="BP15" s="354" t="s">
        <v>632</v>
      </c>
      <c r="BQ15" s="357" t="s">
        <v>632</v>
      </c>
      <c r="BR15" s="357" t="s">
        <v>632</v>
      </c>
      <c r="BS15" s="357" t="s">
        <v>632</v>
      </c>
      <c r="BT15" s="357" t="s">
        <v>632</v>
      </c>
      <c r="BU15" s="357" t="s">
        <v>632</v>
      </c>
      <c r="BV15" s="357" t="s">
        <v>632</v>
      </c>
      <c r="BW15" s="357" t="s">
        <v>632</v>
      </c>
      <c r="BX15" s="357" t="s">
        <v>632</v>
      </c>
      <c r="BY15" s="357" t="s">
        <v>632</v>
      </c>
      <c r="BZ15" s="357" t="s">
        <v>632</v>
      </c>
      <c r="CA15" s="357" t="s">
        <v>632</v>
      </c>
      <c r="CB15" s="360" t="s">
        <v>632</v>
      </c>
      <c r="CC15" s="360" t="s">
        <v>632</v>
      </c>
      <c r="CD15" s="360" t="s">
        <v>632</v>
      </c>
      <c r="CE15" s="360" t="s">
        <v>632</v>
      </c>
      <c r="CF15" s="360" t="s">
        <v>632</v>
      </c>
      <c r="CG15" s="360" t="s">
        <v>632</v>
      </c>
      <c r="CH15" s="360" t="s">
        <v>632</v>
      </c>
      <c r="CI15" s="360" t="s">
        <v>632</v>
      </c>
      <c r="CJ15" s="360" t="s">
        <v>632</v>
      </c>
      <c r="CK15" s="360" t="s">
        <v>632</v>
      </c>
      <c r="CL15" s="360" t="s">
        <v>632</v>
      </c>
      <c r="CM15" s="360" t="s">
        <v>632</v>
      </c>
      <c r="CN15" s="360" t="s">
        <v>632</v>
      </c>
      <c r="CO15" s="360" t="s">
        <v>632</v>
      </c>
      <c r="CP15" s="360" t="s">
        <v>632</v>
      </c>
      <c r="CQ15" s="360" t="s">
        <v>632</v>
      </c>
      <c r="CR15" s="360" t="s">
        <v>632</v>
      </c>
      <c r="CS15" s="364" t="s">
        <v>632</v>
      </c>
      <c r="CT15" s="364" t="s">
        <v>632</v>
      </c>
      <c r="CU15" s="364" t="s">
        <v>632</v>
      </c>
      <c r="CV15" s="364" t="s">
        <v>632</v>
      </c>
      <c r="CW15" s="364" t="s">
        <v>632</v>
      </c>
      <c r="CX15" s="364" t="s">
        <v>632</v>
      </c>
      <c r="CY15" s="364" t="s">
        <v>632</v>
      </c>
      <c r="CZ15" s="364" t="s">
        <v>632</v>
      </c>
      <c r="DA15" s="364" t="s">
        <v>632</v>
      </c>
      <c r="DB15" s="364" t="s">
        <v>632</v>
      </c>
      <c r="DC15" s="364" t="s">
        <v>632</v>
      </c>
    </row>
    <row r="16" spans="2:107" ht="19.95" customHeight="1" x14ac:dyDescent="0.2">
      <c r="B16" s="526"/>
      <c r="C16" s="550"/>
      <c r="D16" s="459" t="s">
        <v>638</v>
      </c>
      <c r="E16" s="467" t="s">
        <v>554</v>
      </c>
      <c r="F16" s="457" t="s">
        <v>556</v>
      </c>
      <c r="G16" s="480" t="s">
        <v>641</v>
      </c>
      <c r="H16" s="455"/>
      <c r="I16" s="319" t="s">
        <v>632</v>
      </c>
      <c r="J16" s="319" t="s">
        <v>632</v>
      </c>
      <c r="K16" s="319" t="s">
        <v>632</v>
      </c>
      <c r="L16" s="319" t="s">
        <v>632</v>
      </c>
      <c r="M16" s="325" t="s">
        <v>632</v>
      </c>
      <c r="N16" s="325" t="s">
        <v>632</v>
      </c>
      <c r="O16" s="325" t="s">
        <v>632</v>
      </c>
      <c r="P16" s="330" t="s">
        <v>632</v>
      </c>
      <c r="Q16" s="330" t="s">
        <v>632</v>
      </c>
      <c r="R16" s="330" t="s">
        <v>632</v>
      </c>
      <c r="S16" s="334" t="s">
        <v>632</v>
      </c>
      <c r="T16" s="334" t="s">
        <v>632</v>
      </c>
      <c r="U16" s="334" t="s">
        <v>632</v>
      </c>
      <c r="V16" s="334" t="s">
        <v>632</v>
      </c>
      <c r="W16" s="334" t="s">
        <v>632</v>
      </c>
      <c r="X16" s="334" t="s">
        <v>632</v>
      </c>
      <c r="Y16" s="334" t="s">
        <v>632</v>
      </c>
      <c r="Z16" s="343" t="s">
        <v>632</v>
      </c>
      <c r="AA16" s="343" t="s">
        <v>632</v>
      </c>
      <c r="AB16" s="343" t="s">
        <v>632</v>
      </c>
      <c r="AC16" s="343" t="s">
        <v>633</v>
      </c>
      <c r="AD16" s="343"/>
      <c r="AE16" s="348" t="s">
        <v>632</v>
      </c>
      <c r="AF16" s="348" t="s">
        <v>632</v>
      </c>
      <c r="AG16" s="348" t="s">
        <v>632</v>
      </c>
      <c r="AH16" s="348" t="s">
        <v>632</v>
      </c>
      <c r="AI16" s="348" t="s">
        <v>632</v>
      </c>
      <c r="AJ16" s="348" t="s">
        <v>632</v>
      </c>
      <c r="AK16" s="348" t="s">
        <v>632</v>
      </c>
      <c r="AL16" s="348" t="s">
        <v>632</v>
      </c>
      <c r="AM16" s="348" t="s">
        <v>632</v>
      </c>
      <c r="AN16" s="348" t="s">
        <v>632</v>
      </c>
      <c r="AO16" s="348" t="s">
        <v>632</v>
      </c>
      <c r="AP16" s="348" t="s">
        <v>632</v>
      </c>
      <c r="AQ16" s="348" t="s">
        <v>632</v>
      </c>
      <c r="AR16" s="348" t="s">
        <v>632</v>
      </c>
      <c r="AS16" s="348" t="s">
        <v>632</v>
      </c>
      <c r="AT16" s="348" t="s">
        <v>632</v>
      </c>
      <c r="AU16" s="348" t="s">
        <v>632</v>
      </c>
      <c r="AV16" s="354" t="s">
        <v>632</v>
      </c>
      <c r="AW16" s="354" t="s">
        <v>632</v>
      </c>
      <c r="AX16" s="354" t="s">
        <v>632</v>
      </c>
      <c r="AY16" s="354" t="s">
        <v>632</v>
      </c>
      <c r="AZ16" s="354" t="s">
        <v>632</v>
      </c>
      <c r="BA16" s="354" t="s">
        <v>632</v>
      </c>
      <c r="BB16" s="354" t="s">
        <v>632</v>
      </c>
      <c r="BC16" s="354" t="s">
        <v>632</v>
      </c>
      <c r="BD16" s="354" t="s">
        <v>632</v>
      </c>
      <c r="BE16" s="354" t="s">
        <v>632</v>
      </c>
      <c r="BF16" s="354" t="s">
        <v>632</v>
      </c>
      <c r="BG16" s="354" t="s">
        <v>632</v>
      </c>
      <c r="BH16" s="354" t="s">
        <v>632</v>
      </c>
      <c r="BI16" s="354" t="s">
        <v>632</v>
      </c>
      <c r="BJ16" s="354" t="s">
        <v>632</v>
      </c>
      <c r="BK16" s="354" t="s">
        <v>632</v>
      </c>
      <c r="BL16" s="354" t="s">
        <v>632</v>
      </c>
      <c r="BM16" s="354" t="s">
        <v>632</v>
      </c>
      <c r="BN16" s="354" t="s">
        <v>632</v>
      </c>
      <c r="BO16" s="354" t="s">
        <v>632</v>
      </c>
      <c r="BP16" s="354" t="s">
        <v>632</v>
      </c>
      <c r="BQ16" s="357" t="s">
        <v>632</v>
      </c>
      <c r="BR16" s="357" t="s">
        <v>632</v>
      </c>
      <c r="BS16" s="357" t="s">
        <v>632</v>
      </c>
      <c r="BT16" s="357" t="s">
        <v>632</v>
      </c>
      <c r="BU16" s="357" t="s">
        <v>632</v>
      </c>
      <c r="BV16" s="357" t="s">
        <v>632</v>
      </c>
      <c r="BW16" s="357" t="s">
        <v>632</v>
      </c>
      <c r="BX16" s="357" t="s">
        <v>632</v>
      </c>
      <c r="BY16" s="357" t="s">
        <v>632</v>
      </c>
      <c r="BZ16" s="357" t="s">
        <v>632</v>
      </c>
      <c r="CA16" s="357" t="s">
        <v>632</v>
      </c>
      <c r="CB16" s="360" t="s">
        <v>632</v>
      </c>
      <c r="CC16" s="360" t="s">
        <v>632</v>
      </c>
      <c r="CD16" s="360" t="s">
        <v>632</v>
      </c>
      <c r="CE16" s="360" t="s">
        <v>632</v>
      </c>
      <c r="CF16" s="360" t="s">
        <v>632</v>
      </c>
      <c r="CG16" s="360" t="s">
        <v>632</v>
      </c>
      <c r="CH16" s="360" t="s">
        <v>632</v>
      </c>
      <c r="CI16" s="360" t="s">
        <v>632</v>
      </c>
      <c r="CJ16" s="360" t="s">
        <v>632</v>
      </c>
      <c r="CK16" s="360" t="s">
        <v>632</v>
      </c>
      <c r="CL16" s="360" t="s">
        <v>632</v>
      </c>
      <c r="CM16" s="360" t="s">
        <v>632</v>
      </c>
      <c r="CN16" s="360" t="s">
        <v>632</v>
      </c>
      <c r="CO16" s="360" t="s">
        <v>632</v>
      </c>
      <c r="CP16" s="360" t="s">
        <v>632</v>
      </c>
      <c r="CQ16" s="360" t="s">
        <v>632</v>
      </c>
      <c r="CR16" s="360" t="s">
        <v>632</v>
      </c>
      <c r="CS16" s="364" t="s">
        <v>632</v>
      </c>
      <c r="CT16" s="364" t="s">
        <v>632</v>
      </c>
      <c r="CU16" s="364" t="s">
        <v>632</v>
      </c>
      <c r="CV16" s="364" t="s">
        <v>632</v>
      </c>
      <c r="CW16" s="364" t="s">
        <v>632</v>
      </c>
      <c r="CX16" s="364" t="s">
        <v>632</v>
      </c>
      <c r="CY16" s="364" t="s">
        <v>632</v>
      </c>
      <c r="CZ16" s="364" t="s">
        <v>632</v>
      </c>
      <c r="DA16" s="364" t="s">
        <v>632</v>
      </c>
      <c r="DB16" s="364" t="s">
        <v>632</v>
      </c>
      <c r="DC16" s="364" t="s">
        <v>632</v>
      </c>
    </row>
    <row r="17" spans="2:107" ht="19.95" customHeight="1" x14ac:dyDescent="0.2">
      <c r="B17" s="526"/>
      <c r="C17" s="527" t="s">
        <v>516</v>
      </c>
      <c r="D17" s="458" t="s">
        <v>540</v>
      </c>
      <c r="E17" s="7" t="s">
        <v>573</v>
      </c>
      <c r="F17" s="457" t="s">
        <v>20</v>
      </c>
      <c r="G17" s="480" t="s">
        <v>641</v>
      </c>
      <c r="H17" s="455"/>
      <c r="I17" s="319" t="s">
        <v>632</v>
      </c>
      <c r="J17" s="319" t="s">
        <v>632</v>
      </c>
      <c r="K17" s="319" t="s">
        <v>632</v>
      </c>
      <c r="L17" s="319" t="s">
        <v>632</v>
      </c>
      <c r="M17" s="325" t="s">
        <v>632</v>
      </c>
      <c r="N17" s="325" t="s">
        <v>632</v>
      </c>
      <c r="O17" s="325" t="s">
        <v>632</v>
      </c>
      <c r="P17" s="330" t="s">
        <v>632</v>
      </c>
      <c r="Q17" s="330" t="s">
        <v>632</v>
      </c>
      <c r="R17" s="330" t="s">
        <v>632</v>
      </c>
      <c r="S17" s="334" t="s">
        <v>632</v>
      </c>
      <c r="T17" s="334" t="s">
        <v>632</v>
      </c>
      <c r="U17" s="334" t="s">
        <v>632</v>
      </c>
      <c r="V17" s="334" t="s">
        <v>632</v>
      </c>
      <c r="W17" s="334" t="s">
        <v>632</v>
      </c>
      <c r="X17" s="334" t="s">
        <v>632</v>
      </c>
      <c r="Y17" s="334" t="s">
        <v>632</v>
      </c>
      <c r="Z17" s="343" t="s">
        <v>632</v>
      </c>
      <c r="AA17" s="343" t="s">
        <v>632</v>
      </c>
      <c r="AB17" s="343" t="s">
        <v>632</v>
      </c>
      <c r="AC17" s="343" t="s">
        <v>633</v>
      </c>
      <c r="AD17" s="343"/>
      <c r="AE17" s="348" t="s">
        <v>632</v>
      </c>
      <c r="AF17" s="348" t="s">
        <v>632</v>
      </c>
      <c r="AG17" s="348" t="s">
        <v>632</v>
      </c>
      <c r="AH17" s="348" t="s">
        <v>632</v>
      </c>
      <c r="AI17" s="348" t="s">
        <v>632</v>
      </c>
      <c r="AJ17" s="348" t="s">
        <v>632</v>
      </c>
      <c r="AK17" s="348" t="s">
        <v>632</v>
      </c>
      <c r="AL17" s="348" t="s">
        <v>632</v>
      </c>
      <c r="AM17" s="348" t="s">
        <v>632</v>
      </c>
      <c r="AN17" s="348" t="s">
        <v>632</v>
      </c>
      <c r="AO17" s="348" t="s">
        <v>632</v>
      </c>
      <c r="AP17" s="348" t="s">
        <v>632</v>
      </c>
      <c r="AQ17" s="348" t="s">
        <v>632</v>
      </c>
      <c r="AR17" s="348" t="s">
        <v>632</v>
      </c>
      <c r="AS17" s="348" t="s">
        <v>632</v>
      </c>
      <c r="AT17" s="348" t="s">
        <v>632</v>
      </c>
      <c r="AU17" s="348" t="s">
        <v>632</v>
      </c>
      <c r="AV17" s="354" t="s">
        <v>632</v>
      </c>
      <c r="AW17" s="354" t="s">
        <v>632</v>
      </c>
      <c r="AX17" s="354" t="s">
        <v>632</v>
      </c>
      <c r="AY17" s="354" t="s">
        <v>632</v>
      </c>
      <c r="AZ17" s="354" t="s">
        <v>632</v>
      </c>
      <c r="BA17" s="354" t="s">
        <v>632</v>
      </c>
      <c r="BB17" s="354" t="s">
        <v>632</v>
      </c>
      <c r="BC17" s="354" t="s">
        <v>632</v>
      </c>
      <c r="BD17" s="354" t="s">
        <v>632</v>
      </c>
      <c r="BE17" s="354" t="s">
        <v>632</v>
      </c>
      <c r="BF17" s="354" t="s">
        <v>632</v>
      </c>
      <c r="BG17" s="354" t="s">
        <v>632</v>
      </c>
      <c r="BH17" s="354" t="s">
        <v>632</v>
      </c>
      <c r="BI17" s="354" t="s">
        <v>632</v>
      </c>
      <c r="BJ17" s="354" t="s">
        <v>632</v>
      </c>
      <c r="BK17" s="354" t="s">
        <v>632</v>
      </c>
      <c r="BL17" s="354" t="s">
        <v>632</v>
      </c>
      <c r="BM17" s="354" t="s">
        <v>632</v>
      </c>
      <c r="BN17" s="354" t="s">
        <v>632</v>
      </c>
      <c r="BO17" s="354" t="s">
        <v>632</v>
      </c>
      <c r="BP17" s="354" t="s">
        <v>632</v>
      </c>
      <c r="BQ17" s="357" t="s">
        <v>632</v>
      </c>
      <c r="BR17" s="357" t="s">
        <v>632</v>
      </c>
      <c r="BS17" s="357" t="s">
        <v>632</v>
      </c>
      <c r="BT17" s="357" t="s">
        <v>632</v>
      </c>
      <c r="BU17" s="357" t="s">
        <v>632</v>
      </c>
      <c r="BV17" s="357" t="s">
        <v>632</v>
      </c>
      <c r="BW17" s="357" t="s">
        <v>632</v>
      </c>
      <c r="BX17" s="357" t="s">
        <v>632</v>
      </c>
      <c r="BY17" s="357" t="s">
        <v>632</v>
      </c>
      <c r="BZ17" s="357" t="s">
        <v>632</v>
      </c>
      <c r="CA17" s="357" t="s">
        <v>632</v>
      </c>
      <c r="CB17" s="360" t="s">
        <v>632</v>
      </c>
      <c r="CC17" s="360" t="s">
        <v>632</v>
      </c>
      <c r="CD17" s="360" t="s">
        <v>632</v>
      </c>
      <c r="CE17" s="360" t="s">
        <v>632</v>
      </c>
      <c r="CF17" s="360" t="s">
        <v>632</v>
      </c>
      <c r="CG17" s="360" t="s">
        <v>632</v>
      </c>
      <c r="CH17" s="360" t="s">
        <v>632</v>
      </c>
      <c r="CI17" s="360" t="s">
        <v>632</v>
      </c>
      <c r="CJ17" s="360" t="s">
        <v>632</v>
      </c>
      <c r="CK17" s="360" t="s">
        <v>632</v>
      </c>
      <c r="CL17" s="360" t="s">
        <v>632</v>
      </c>
      <c r="CM17" s="360" t="s">
        <v>632</v>
      </c>
      <c r="CN17" s="360" t="s">
        <v>632</v>
      </c>
      <c r="CO17" s="360" t="s">
        <v>632</v>
      </c>
      <c r="CP17" s="360" t="s">
        <v>632</v>
      </c>
      <c r="CQ17" s="360" t="s">
        <v>632</v>
      </c>
      <c r="CR17" s="360" t="s">
        <v>632</v>
      </c>
      <c r="CS17" s="364" t="s">
        <v>632</v>
      </c>
      <c r="CT17" s="364" t="s">
        <v>632</v>
      </c>
      <c r="CU17" s="364" t="s">
        <v>632</v>
      </c>
      <c r="CV17" s="364" t="s">
        <v>632</v>
      </c>
      <c r="CW17" s="364" t="s">
        <v>632</v>
      </c>
      <c r="CX17" s="364" t="s">
        <v>632</v>
      </c>
      <c r="CY17" s="364" t="s">
        <v>632</v>
      </c>
      <c r="CZ17" s="364" t="s">
        <v>632</v>
      </c>
      <c r="DA17" s="364" t="s">
        <v>632</v>
      </c>
      <c r="DB17" s="364" t="s">
        <v>632</v>
      </c>
      <c r="DC17" s="364" t="s">
        <v>632</v>
      </c>
    </row>
    <row r="18" spans="2:107" ht="19.95" customHeight="1" x14ac:dyDescent="0.2">
      <c r="B18" s="526"/>
      <c r="C18" s="528"/>
      <c r="D18" s="459" t="s">
        <v>541</v>
      </c>
      <c r="E18" s="7" t="s">
        <v>574</v>
      </c>
      <c r="F18" s="457" t="s">
        <v>20</v>
      </c>
      <c r="G18" s="480" t="s">
        <v>641</v>
      </c>
      <c r="H18" s="455"/>
      <c r="I18" s="319" t="s">
        <v>632</v>
      </c>
      <c r="J18" s="319" t="s">
        <v>632</v>
      </c>
      <c r="K18" s="319" t="s">
        <v>632</v>
      </c>
      <c r="L18" s="319" t="s">
        <v>632</v>
      </c>
      <c r="M18" s="325" t="s">
        <v>632</v>
      </c>
      <c r="N18" s="325" t="s">
        <v>632</v>
      </c>
      <c r="O18" s="325" t="s">
        <v>632</v>
      </c>
      <c r="P18" s="330" t="s">
        <v>632</v>
      </c>
      <c r="Q18" s="330" t="s">
        <v>632</v>
      </c>
      <c r="R18" s="330" t="s">
        <v>632</v>
      </c>
      <c r="S18" s="334" t="s">
        <v>632</v>
      </c>
      <c r="T18" s="334" t="s">
        <v>632</v>
      </c>
      <c r="U18" s="334" t="s">
        <v>632</v>
      </c>
      <c r="V18" s="334" t="s">
        <v>632</v>
      </c>
      <c r="W18" s="334" t="s">
        <v>632</v>
      </c>
      <c r="X18" s="334" t="s">
        <v>632</v>
      </c>
      <c r="Y18" s="334" t="s">
        <v>632</v>
      </c>
      <c r="Z18" s="343" t="s">
        <v>632</v>
      </c>
      <c r="AA18" s="343" t="s">
        <v>632</v>
      </c>
      <c r="AB18" s="343" t="s">
        <v>632</v>
      </c>
      <c r="AC18" s="343" t="s">
        <v>633</v>
      </c>
      <c r="AD18" s="343"/>
      <c r="AE18" s="348" t="s">
        <v>632</v>
      </c>
      <c r="AF18" s="348" t="s">
        <v>632</v>
      </c>
      <c r="AG18" s="348" t="s">
        <v>632</v>
      </c>
      <c r="AH18" s="348" t="s">
        <v>632</v>
      </c>
      <c r="AI18" s="348" t="s">
        <v>632</v>
      </c>
      <c r="AJ18" s="348" t="s">
        <v>632</v>
      </c>
      <c r="AK18" s="348" t="s">
        <v>632</v>
      </c>
      <c r="AL18" s="348" t="s">
        <v>632</v>
      </c>
      <c r="AM18" s="348" t="s">
        <v>632</v>
      </c>
      <c r="AN18" s="348" t="s">
        <v>632</v>
      </c>
      <c r="AO18" s="348" t="s">
        <v>632</v>
      </c>
      <c r="AP18" s="348" t="s">
        <v>632</v>
      </c>
      <c r="AQ18" s="348" t="s">
        <v>632</v>
      </c>
      <c r="AR18" s="348" t="s">
        <v>632</v>
      </c>
      <c r="AS18" s="348" t="s">
        <v>632</v>
      </c>
      <c r="AT18" s="348" t="s">
        <v>632</v>
      </c>
      <c r="AU18" s="348" t="s">
        <v>632</v>
      </c>
      <c r="AV18" s="354" t="s">
        <v>632</v>
      </c>
      <c r="AW18" s="354" t="s">
        <v>632</v>
      </c>
      <c r="AX18" s="354" t="s">
        <v>632</v>
      </c>
      <c r="AY18" s="354" t="s">
        <v>632</v>
      </c>
      <c r="AZ18" s="354" t="s">
        <v>632</v>
      </c>
      <c r="BA18" s="354" t="s">
        <v>632</v>
      </c>
      <c r="BB18" s="354" t="s">
        <v>632</v>
      </c>
      <c r="BC18" s="354" t="s">
        <v>632</v>
      </c>
      <c r="BD18" s="354" t="s">
        <v>632</v>
      </c>
      <c r="BE18" s="354" t="s">
        <v>632</v>
      </c>
      <c r="BF18" s="354" t="s">
        <v>632</v>
      </c>
      <c r="BG18" s="354" t="s">
        <v>632</v>
      </c>
      <c r="BH18" s="354" t="s">
        <v>632</v>
      </c>
      <c r="BI18" s="354" t="s">
        <v>632</v>
      </c>
      <c r="BJ18" s="354" t="s">
        <v>632</v>
      </c>
      <c r="BK18" s="354" t="s">
        <v>632</v>
      </c>
      <c r="BL18" s="354" t="s">
        <v>632</v>
      </c>
      <c r="BM18" s="354" t="s">
        <v>632</v>
      </c>
      <c r="BN18" s="354" t="s">
        <v>632</v>
      </c>
      <c r="BO18" s="354" t="s">
        <v>632</v>
      </c>
      <c r="BP18" s="354" t="s">
        <v>632</v>
      </c>
      <c r="BQ18" s="357" t="s">
        <v>632</v>
      </c>
      <c r="BR18" s="357" t="s">
        <v>632</v>
      </c>
      <c r="BS18" s="357" t="s">
        <v>632</v>
      </c>
      <c r="BT18" s="357" t="s">
        <v>632</v>
      </c>
      <c r="BU18" s="357" t="s">
        <v>632</v>
      </c>
      <c r="BV18" s="357" t="s">
        <v>632</v>
      </c>
      <c r="BW18" s="357" t="s">
        <v>632</v>
      </c>
      <c r="BX18" s="357" t="s">
        <v>632</v>
      </c>
      <c r="BY18" s="357" t="s">
        <v>632</v>
      </c>
      <c r="BZ18" s="357" t="s">
        <v>632</v>
      </c>
      <c r="CA18" s="357" t="s">
        <v>632</v>
      </c>
      <c r="CB18" s="360" t="s">
        <v>632</v>
      </c>
      <c r="CC18" s="360" t="s">
        <v>632</v>
      </c>
      <c r="CD18" s="360" t="s">
        <v>632</v>
      </c>
      <c r="CE18" s="360" t="s">
        <v>632</v>
      </c>
      <c r="CF18" s="360" t="s">
        <v>632</v>
      </c>
      <c r="CG18" s="360" t="s">
        <v>632</v>
      </c>
      <c r="CH18" s="360" t="s">
        <v>632</v>
      </c>
      <c r="CI18" s="360" t="s">
        <v>632</v>
      </c>
      <c r="CJ18" s="360" t="s">
        <v>632</v>
      </c>
      <c r="CK18" s="360" t="s">
        <v>632</v>
      </c>
      <c r="CL18" s="360" t="s">
        <v>632</v>
      </c>
      <c r="CM18" s="360" t="s">
        <v>632</v>
      </c>
      <c r="CN18" s="360" t="s">
        <v>632</v>
      </c>
      <c r="CO18" s="360" t="s">
        <v>632</v>
      </c>
      <c r="CP18" s="360" t="s">
        <v>632</v>
      </c>
      <c r="CQ18" s="360" t="s">
        <v>632</v>
      </c>
      <c r="CR18" s="360" t="s">
        <v>632</v>
      </c>
      <c r="CS18" s="364" t="s">
        <v>632</v>
      </c>
      <c r="CT18" s="364" t="s">
        <v>632</v>
      </c>
      <c r="CU18" s="364" t="s">
        <v>632</v>
      </c>
      <c r="CV18" s="364" t="s">
        <v>632</v>
      </c>
      <c r="CW18" s="364" t="s">
        <v>632</v>
      </c>
      <c r="CX18" s="364" t="s">
        <v>632</v>
      </c>
      <c r="CY18" s="364" t="s">
        <v>632</v>
      </c>
      <c r="CZ18" s="364" t="s">
        <v>632</v>
      </c>
      <c r="DA18" s="364" t="s">
        <v>632</v>
      </c>
      <c r="DB18" s="364" t="s">
        <v>632</v>
      </c>
      <c r="DC18" s="364" t="s">
        <v>632</v>
      </c>
    </row>
    <row r="19" spans="2:107" ht="19.95" customHeight="1" x14ac:dyDescent="0.2">
      <c r="B19" s="526"/>
      <c r="C19" s="528"/>
      <c r="D19" s="459" t="s">
        <v>542</v>
      </c>
      <c r="E19" s="7" t="s">
        <v>575</v>
      </c>
      <c r="F19" s="457" t="s">
        <v>20</v>
      </c>
      <c r="G19" s="480" t="s">
        <v>641</v>
      </c>
      <c r="H19" s="455"/>
      <c r="I19" s="319" t="s">
        <v>632</v>
      </c>
      <c r="J19" s="319" t="s">
        <v>632</v>
      </c>
      <c r="K19" s="319" t="s">
        <v>632</v>
      </c>
      <c r="L19" s="319" t="s">
        <v>632</v>
      </c>
      <c r="M19" s="325" t="s">
        <v>632</v>
      </c>
      <c r="N19" s="325" t="s">
        <v>632</v>
      </c>
      <c r="O19" s="325" t="s">
        <v>632</v>
      </c>
      <c r="P19" s="330" t="s">
        <v>632</v>
      </c>
      <c r="Q19" s="330" t="s">
        <v>632</v>
      </c>
      <c r="R19" s="330" t="s">
        <v>632</v>
      </c>
      <c r="S19" s="334" t="s">
        <v>632</v>
      </c>
      <c r="T19" s="334" t="s">
        <v>632</v>
      </c>
      <c r="U19" s="334" t="s">
        <v>632</v>
      </c>
      <c r="V19" s="334" t="s">
        <v>632</v>
      </c>
      <c r="W19" s="334" t="s">
        <v>632</v>
      </c>
      <c r="X19" s="334" t="s">
        <v>632</v>
      </c>
      <c r="Y19" s="334" t="s">
        <v>632</v>
      </c>
      <c r="Z19" s="343" t="s">
        <v>632</v>
      </c>
      <c r="AA19" s="343" t="s">
        <v>632</v>
      </c>
      <c r="AB19" s="343" t="s">
        <v>632</v>
      </c>
      <c r="AC19" s="343" t="s">
        <v>633</v>
      </c>
      <c r="AD19" s="343"/>
      <c r="AE19" s="348" t="s">
        <v>632</v>
      </c>
      <c r="AF19" s="348" t="s">
        <v>632</v>
      </c>
      <c r="AG19" s="348" t="s">
        <v>632</v>
      </c>
      <c r="AH19" s="348" t="s">
        <v>632</v>
      </c>
      <c r="AI19" s="348" t="s">
        <v>632</v>
      </c>
      <c r="AJ19" s="348" t="s">
        <v>632</v>
      </c>
      <c r="AK19" s="348" t="s">
        <v>632</v>
      </c>
      <c r="AL19" s="348" t="s">
        <v>632</v>
      </c>
      <c r="AM19" s="348" t="s">
        <v>632</v>
      </c>
      <c r="AN19" s="348" t="s">
        <v>632</v>
      </c>
      <c r="AO19" s="348" t="s">
        <v>632</v>
      </c>
      <c r="AP19" s="348" t="s">
        <v>632</v>
      </c>
      <c r="AQ19" s="348" t="s">
        <v>632</v>
      </c>
      <c r="AR19" s="348" t="s">
        <v>632</v>
      </c>
      <c r="AS19" s="348" t="s">
        <v>632</v>
      </c>
      <c r="AT19" s="348" t="s">
        <v>632</v>
      </c>
      <c r="AU19" s="348" t="s">
        <v>632</v>
      </c>
      <c r="AV19" s="354" t="s">
        <v>632</v>
      </c>
      <c r="AW19" s="354" t="s">
        <v>632</v>
      </c>
      <c r="AX19" s="354" t="s">
        <v>632</v>
      </c>
      <c r="AY19" s="354" t="s">
        <v>632</v>
      </c>
      <c r="AZ19" s="354" t="s">
        <v>632</v>
      </c>
      <c r="BA19" s="354" t="s">
        <v>632</v>
      </c>
      <c r="BB19" s="354" t="s">
        <v>632</v>
      </c>
      <c r="BC19" s="354" t="s">
        <v>632</v>
      </c>
      <c r="BD19" s="354" t="s">
        <v>632</v>
      </c>
      <c r="BE19" s="354" t="s">
        <v>632</v>
      </c>
      <c r="BF19" s="354" t="s">
        <v>632</v>
      </c>
      <c r="BG19" s="354" t="s">
        <v>632</v>
      </c>
      <c r="BH19" s="354" t="s">
        <v>632</v>
      </c>
      <c r="BI19" s="354" t="s">
        <v>632</v>
      </c>
      <c r="BJ19" s="354" t="s">
        <v>632</v>
      </c>
      <c r="BK19" s="354" t="s">
        <v>632</v>
      </c>
      <c r="BL19" s="354" t="s">
        <v>632</v>
      </c>
      <c r="BM19" s="354" t="s">
        <v>632</v>
      </c>
      <c r="BN19" s="354" t="s">
        <v>632</v>
      </c>
      <c r="BO19" s="354" t="s">
        <v>632</v>
      </c>
      <c r="BP19" s="354" t="s">
        <v>632</v>
      </c>
      <c r="BQ19" s="357" t="s">
        <v>632</v>
      </c>
      <c r="BR19" s="357" t="s">
        <v>632</v>
      </c>
      <c r="BS19" s="357" t="s">
        <v>632</v>
      </c>
      <c r="BT19" s="357" t="s">
        <v>632</v>
      </c>
      <c r="BU19" s="357" t="s">
        <v>632</v>
      </c>
      <c r="BV19" s="357" t="s">
        <v>632</v>
      </c>
      <c r="BW19" s="357" t="s">
        <v>632</v>
      </c>
      <c r="BX19" s="357" t="s">
        <v>632</v>
      </c>
      <c r="BY19" s="357" t="s">
        <v>632</v>
      </c>
      <c r="BZ19" s="357" t="s">
        <v>632</v>
      </c>
      <c r="CA19" s="357" t="s">
        <v>632</v>
      </c>
      <c r="CB19" s="360" t="s">
        <v>632</v>
      </c>
      <c r="CC19" s="360" t="s">
        <v>632</v>
      </c>
      <c r="CD19" s="360" t="s">
        <v>632</v>
      </c>
      <c r="CE19" s="360" t="s">
        <v>632</v>
      </c>
      <c r="CF19" s="360" t="s">
        <v>632</v>
      </c>
      <c r="CG19" s="360" t="s">
        <v>632</v>
      </c>
      <c r="CH19" s="360" t="s">
        <v>632</v>
      </c>
      <c r="CI19" s="360" t="s">
        <v>632</v>
      </c>
      <c r="CJ19" s="360" t="s">
        <v>632</v>
      </c>
      <c r="CK19" s="360" t="s">
        <v>632</v>
      </c>
      <c r="CL19" s="360" t="s">
        <v>632</v>
      </c>
      <c r="CM19" s="360" t="s">
        <v>632</v>
      </c>
      <c r="CN19" s="360" t="s">
        <v>632</v>
      </c>
      <c r="CO19" s="360" t="s">
        <v>632</v>
      </c>
      <c r="CP19" s="360" t="s">
        <v>632</v>
      </c>
      <c r="CQ19" s="360" t="s">
        <v>632</v>
      </c>
      <c r="CR19" s="360" t="s">
        <v>632</v>
      </c>
      <c r="CS19" s="364" t="s">
        <v>632</v>
      </c>
      <c r="CT19" s="364" t="s">
        <v>632</v>
      </c>
      <c r="CU19" s="364" t="s">
        <v>632</v>
      </c>
      <c r="CV19" s="364" t="s">
        <v>632</v>
      </c>
      <c r="CW19" s="364" t="s">
        <v>632</v>
      </c>
      <c r="CX19" s="364" t="s">
        <v>632</v>
      </c>
      <c r="CY19" s="364" t="s">
        <v>632</v>
      </c>
      <c r="CZ19" s="364" t="s">
        <v>632</v>
      </c>
      <c r="DA19" s="364" t="s">
        <v>632</v>
      </c>
      <c r="DB19" s="364" t="s">
        <v>632</v>
      </c>
      <c r="DC19" s="364" t="s">
        <v>632</v>
      </c>
    </row>
    <row r="20" spans="2:107" ht="19.95" customHeight="1" x14ac:dyDescent="0.2">
      <c r="B20" s="526"/>
      <c r="C20" s="528"/>
      <c r="D20" s="459" t="s">
        <v>543</v>
      </c>
      <c r="E20" s="7" t="s">
        <v>636</v>
      </c>
      <c r="F20" s="457" t="s">
        <v>20</v>
      </c>
      <c r="G20" s="480" t="s">
        <v>641</v>
      </c>
      <c r="H20" s="455"/>
      <c r="I20" s="319" t="s">
        <v>632</v>
      </c>
      <c r="J20" s="319" t="s">
        <v>632</v>
      </c>
      <c r="K20" s="319" t="s">
        <v>632</v>
      </c>
      <c r="L20" s="319" t="s">
        <v>632</v>
      </c>
      <c r="M20" s="325" t="s">
        <v>632</v>
      </c>
      <c r="N20" s="325" t="s">
        <v>632</v>
      </c>
      <c r="O20" s="325" t="s">
        <v>632</v>
      </c>
      <c r="P20" s="330" t="s">
        <v>632</v>
      </c>
      <c r="Q20" s="330" t="s">
        <v>632</v>
      </c>
      <c r="R20" s="330" t="s">
        <v>632</v>
      </c>
      <c r="S20" s="334" t="s">
        <v>632</v>
      </c>
      <c r="T20" s="334" t="s">
        <v>632</v>
      </c>
      <c r="U20" s="334" t="s">
        <v>632</v>
      </c>
      <c r="V20" s="334" t="s">
        <v>632</v>
      </c>
      <c r="W20" s="334" t="s">
        <v>632</v>
      </c>
      <c r="X20" s="334" t="s">
        <v>632</v>
      </c>
      <c r="Y20" s="334" t="s">
        <v>632</v>
      </c>
      <c r="Z20" s="343" t="s">
        <v>632</v>
      </c>
      <c r="AA20" s="343" t="s">
        <v>632</v>
      </c>
      <c r="AB20" s="343" t="s">
        <v>632</v>
      </c>
      <c r="AC20" s="343" t="s">
        <v>633</v>
      </c>
      <c r="AD20" s="343"/>
      <c r="AE20" s="348" t="s">
        <v>632</v>
      </c>
      <c r="AF20" s="348" t="s">
        <v>632</v>
      </c>
      <c r="AG20" s="348" t="s">
        <v>632</v>
      </c>
      <c r="AH20" s="348" t="s">
        <v>632</v>
      </c>
      <c r="AI20" s="348" t="s">
        <v>632</v>
      </c>
      <c r="AJ20" s="348" t="s">
        <v>632</v>
      </c>
      <c r="AK20" s="348" t="s">
        <v>632</v>
      </c>
      <c r="AL20" s="348" t="s">
        <v>632</v>
      </c>
      <c r="AM20" s="348" t="s">
        <v>632</v>
      </c>
      <c r="AN20" s="348" t="s">
        <v>632</v>
      </c>
      <c r="AO20" s="348" t="s">
        <v>632</v>
      </c>
      <c r="AP20" s="348" t="s">
        <v>632</v>
      </c>
      <c r="AQ20" s="348" t="s">
        <v>632</v>
      </c>
      <c r="AR20" s="348" t="s">
        <v>632</v>
      </c>
      <c r="AS20" s="348" t="s">
        <v>632</v>
      </c>
      <c r="AT20" s="348" t="s">
        <v>632</v>
      </c>
      <c r="AU20" s="348" t="s">
        <v>632</v>
      </c>
      <c r="AV20" s="354" t="s">
        <v>632</v>
      </c>
      <c r="AW20" s="354" t="s">
        <v>632</v>
      </c>
      <c r="AX20" s="354" t="s">
        <v>632</v>
      </c>
      <c r="AY20" s="354" t="s">
        <v>632</v>
      </c>
      <c r="AZ20" s="354" t="s">
        <v>632</v>
      </c>
      <c r="BA20" s="354" t="s">
        <v>632</v>
      </c>
      <c r="BB20" s="354" t="s">
        <v>632</v>
      </c>
      <c r="BC20" s="354" t="s">
        <v>632</v>
      </c>
      <c r="BD20" s="354" t="s">
        <v>632</v>
      </c>
      <c r="BE20" s="354" t="s">
        <v>632</v>
      </c>
      <c r="BF20" s="354" t="s">
        <v>632</v>
      </c>
      <c r="BG20" s="354" t="s">
        <v>632</v>
      </c>
      <c r="BH20" s="354" t="s">
        <v>632</v>
      </c>
      <c r="BI20" s="354" t="s">
        <v>632</v>
      </c>
      <c r="BJ20" s="354" t="s">
        <v>632</v>
      </c>
      <c r="BK20" s="354" t="s">
        <v>632</v>
      </c>
      <c r="BL20" s="354" t="s">
        <v>632</v>
      </c>
      <c r="BM20" s="354" t="s">
        <v>632</v>
      </c>
      <c r="BN20" s="354" t="s">
        <v>632</v>
      </c>
      <c r="BO20" s="354" t="s">
        <v>632</v>
      </c>
      <c r="BP20" s="354" t="s">
        <v>632</v>
      </c>
      <c r="BQ20" s="357" t="s">
        <v>632</v>
      </c>
      <c r="BR20" s="357" t="s">
        <v>632</v>
      </c>
      <c r="BS20" s="357" t="s">
        <v>632</v>
      </c>
      <c r="BT20" s="357" t="s">
        <v>632</v>
      </c>
      <c r="BU20" s="357" t="s">
        <v>632</v>
      </c>
      <c r="BV20" s="357" t="s">
        <v>632</v>
      </c>
      <c r="BW20" s="357" t="s">
        <v>632</v>
      </c>
      <c r="BX20" s="357" t="s">
        <v>632</v>
      </c>
      <c r="BY20" s="357" t="s">
        <v>632</v>
      </c>
      <c r="BZ20" s="357" t="s">
        <v>632</v>
      </c>
      <c r="CA20" s="357" t="s">
        <v>632</v>
      </c>
      <c r="CB20" s="360" t="s">
        <v>632</v>
      </c>
      <c r="CC20" s="360" t="s">
        <v>632</v>
      </c>
      <c r="CD20" s="360" t="s">
        <v>632</v>
      </c>
      <c r="CE20" s="360" t="s">
        <v>632</v>
      </c>
      <c r="CF20" s="360" t="s">
        <v>632</v>
      </c>
      <c r="CG20" s="360" t="s">
        <v>632</v>
      </c>
      <c r="CH20" s="360" t="s">
        <v>632</v>
      </c>
      <c r="CI20" s="360" t="s">
        <v>632</v>
      </c>
      <c r="CJ20" s="360" t="s">
        <v>632</v>
      </c>
      <c r="CK20" s="360" t="s">
        <v>632</v>
      </c>
      <c r="CL20" s="360" t="s">
        <v>632</v>
      </c>
      <c r="CM20" s="360" t="s">
        <v>632</v>
      </c>
      <c r="CN20" s="360" t="s">
        <v>632</v>
      </c>
      <c r="CO20" s="360" t="s">
        <v>632</v>
      </c>
      <c r="CP20" s="360" t="s">
        <v>632</v>
      </c>
      <c r="CQ20" s="360" t="s">
        <v>632</v>
      </c>
      <c r="CR20" s="360" t="s">
        <v>632</v>
      </c>
      <c r="CS20" s="364" t="s">
        <v>632</v>
      </c>
      <c r="CT20" s="364" t="s">
        <v>632</v>
      </c>
      <c r="CU20" s="364" t="s">
        <v>632</v>
      </c>
      <c r="CV20" s="364" t="s">
        <v>632</v>
      </c>
      <c r="CW20" s="364" t="s">
        <v>632</v>
      </c>
      <c r="CX20" s="364" t="s">
        <v>632</v>
      </c>
      <c r="CY20" s="364" t="s">
        <v>632</v>
      </c>
      <c r="CZ20" s="364" t="s">
        <v>632</v>
      </c>
      <c r="DA20" s="364" t="s">
        <v>632</v>
      </c>
      <c r="DB20" s="364" t="s">
        <v>632</v>
      </c>
      <c r="DC20" s="364" t="s">
        <v>632</v>
      </c>
    </row>
    <row r="21" spans="2:107" ht="19.95" customHeight="1" x14ac:dyDescent="0.2">
      <c r="B21" s="526"/>
      <c r="C21" s="527" t="s">
        <v>637</v>
      </c>
      <c r="D21" s="459" t="s">
        <v>544</v>
      </c>
      <c r="E21" s="467" t="s">
        <v>22</v>
      </c>
      <c r="F21" s="457" t="s">
        <v>23</v>
      </c>
      <c r="G21" s="493" t="s">
        <v>642</v>
      </c>
      <c r="H21" s="455"/>
      <c r="I21" s="319" t="s">
        <v>632</v>
      </c>
      <c r="J21" s="319" t="s">
        <v>632</v>
      </c>
      <c r="K21" s="319" t="s">
        <v>632</v>
      </c>
      <c r="L21" s="319" t="s">
        <v>632</v>
      </c>
      <c r="M21" s="325" t="s">
        <v>632</v>
      </c>
      <c r="N21" s="325" t="s">
        <v>632</v>
      </c>
      <c r="O21" s="325" t="s">
        <v>632</v>
      </c>
      <c r="P21" s="330" t="s">
        <v>632</v>
      </c>
      <c r="Q21" s="330" t="s">
        <v>632</v>
      </c>
      <c r="R21" s="330" t="s">
        <v>632</v>
      </c>
      <c r="S21" s="334" t="s">
        <v>632</v>
      </c>
      <c r="T21" s="334" t="s">
        <v>632</v>
      </c>
      <c r="U21" s="334" t="s">
        <v>632</v>
      </c>
      <c r="V21" s="334" t="s">
        <v>632</v>
      </c>
      <c r="W21" s="334" t="s">
        <v>632</v>
      </c>
      <c r="X21" s="334" t="s">
        <v>632</v>
      </c>
      <c r="Y21" s="334" t="s">
        <v>632</v>
      </c>
      <c r="Z21" s="343" t="s">
        <v>632</v>
      </c>
      <c r="AA21" s="343" t="s">
        <v>632</v>
      </c>
      <c r="AB21" s="343" t="s">
        <v>632</v>
      </c>
      <c r="AC21" s="343" t="s">
        <v>633</v>
      </c>
      <c r="AD21" s="343"/>
      <c r="AE21" s="348" t="s">
        <v>632</v>
      </c>
      <c r="AF21" s="348" t="s">
        <v>632</v>
      </c>
      <c r="AG21" s="348" t="s">
        <v>632</v>
      </c>
      <c r="AH21" s="348" t="s">
        <v>632</v>
      </c>
      <c r="AI21" s="348" t="s">
        <v>632</v>
      </c>
      <c r="AJ21" s="348" t="s">
        <v>632</v>
      </c>
      <c r="AK21" s="348" t="s">
        <v>632</v>
      </c>
      <c r="AL21" s="348" t="s">
        <v>632</v>
      </c>
      <c r="AM21" s="348" t="s">
        <v>632</v>
      </c>
      <c r="AN21" s="348" t="s">
        <v>632</v>
      </c>
      <c r="AO21" s="348" t="s">
        <v>632</v>
      </c>
      <c r="AP21" s="348" t="s">
        <v>632</v>
      </c>
      <c r="AQ21" s="348" t="s">
        <v>632</v>
      </c>
      <c r="AR21" s="348" t="s">
        <v>632</v>
      </c>
      <c r="AS21" s="348" t="s">
        <v>632</v>
      </c>
      <c r="AT21" s="348" t="s">
        <v>632</v>
      </c>
      <c r="AU21" s="348" t="s">
        <v>632</v>
      </c>
      <c r="AV21" s="354" t="s">
        <v>632</v>
      </c>
      <c r="AW21" s="354" t="s">
        <v>632</v>
      </c>
      <c r="AX21" s="354" t="s">
        <v>632</v>
      </c>
      <c r="AY21" s="354" t="s">
        <v>632</v>
      </c>
      <c r="AZ21" s="354" t="s">
        <v>632</v>
      </c>
      <c r="BA21" s="354" t="s">
        <v>632</v>
      </c>
      <c r="BB21" s="354" t="s">
        <v>632</v>
      </c>
      <c r="BC21" s="354" t="s">
        <v>632</v>
      </c>
      <c r="BD21" s="354" t="s">
        <v>632</v>
      </c>
      <c r="BE21" s="354" t="s">
        <v>632</v>
      </c>
      <c r="BF21" s="354" t="s">
        <v>632</v>
      </c>
      <c r="BG21" s="354" t="s">
        <v>632</v>
      </c>
      <c r="BH21" s="354" t="s">
        <v>632</v>
      </c>
      <c r="BI21" s="354" t="s">
        <v>632</v>
      </c>
      <c r="BJ21" s="354" t="s">
        <v>632</v>
      </c>
      <c r="BK21" s="354" t="s">
        <v>632</v>
      </c>
      <c r="BL21" s="354" t="s">
        <v>632</v>
      </c>
      <c r="BM21" s="354" t="s">
        <v>632</v>
      </c>
      <c r="BN21" s="354" t="s">
        <v>632</v>
      </c>
      <c r="BO21" s="354" t="s">
        <v>632</v>
      </c>
      <c r="BP21" s="354" t="s">
        <v>632</v>
      </c>
      <c r="BQ21" s="357" t="s">
        <v>632</v>
      </c>
      <c r="BR21" s="357" t="s">
        <v>632</v>
      </c>
      <c r="BS21" s="357" t="s">
        <v>632</v>
      </c>
      <c r="BT21" s="357" t="s">
        <v>632</v>
      </c>
      <c r="BU21" s="357" t="s">
        <v>632</v>
      </c>
      <c r="BV21" s="357" t="s">
        <v>632</v>
      </c>
      <c r="BW21" s="357" t="s">
        <v>632</v>
      </c>
      <c r="BX21" s="357" t="s">
        <v>632</v>
      </c>
      <c r="BY21" s="357" t="s">
        <v>632</v>
      </c>
      <c r="BZ21" s="357" t="s">
        <v>632</v>
      </c>
      <c r="CA21" s="357" t="s">
        <v>632</v>
      </c>
      <c r="CB21" s="360" t="s">
        <v>632</v>
      </c>
      <c r="CC21" s="360" t="s">
        <v>632</v>
      </c>
      <c r="CD21" s="360" t="s">
        <v>632</v>
      </c>
      <c r="CE21" s="360" t="s">
        <v>632</v>
      </c>
      <c r="CF21" s="360" t="s">
        <v>632</v>
      </c>
      <c r="CG21" s="360" t="s">
        <v>632</v>
      </c>
      <c r="CH21" s="360" t="s">
        <v>632</v>
      </c>
      <c r="CI21" s="360" t="s">
        <v>632</v>
      </c>
      <c r="CJ21" s="360" t="s">
        <v>632</v>
      </c>
      <c r="CK21" s="360" t="s">
        <v>632</v>
      </c>
      <c r="CL21" s="360" t="s">
        <v>632</v>
      </c>
      <c r="CM21" s="360" t="s">
        <v>632</v>
      </c>
      <c r="CN21" s="360" t="s">
        <v>632</v>
      </c>
      <c r="CO21" s="360" t="s">
        <v>632</v>
      </c>
      <c r="CP21" s="360" t="s">
        <v>632</v>
      </c>
      <c r="CQ21" s="360" t="s">
        <v>632</v>
      </c>
      <c r="CR21" s="360" t="s">
        <v>632</v>
      </c>
      <c r="CS21" s="364" t="s">
        <v>632</v>
      </c>
      <c r="CT21" s="364" t="s">
        <v>632</v>
      </c>
      <c r="CU21" s="364" t="s">
        <v>632</v>
      </c>
      <c r="CV21" s="364" t="s">
        <v>632</v>
      </c>
      <c r="CW21" s="364" t="s">
        <v>632</v>
      </c>
      <c r="CX21" s="364" t="s">
        <v>632</v>
      </c>
      <c r="CY21" s="364" t="s">
        <v>632</v>
      </c>
      <c r="CZ21" s="364" t="s">
        <v>632</v>
      </c>
      <c r="DA21" s="364" t="s">
        <v>632</v>
      </c>
      <c r="DB21" s="364" t="s">
        <v>632</v>
      </c>
      <c r="DC21" s="364" t="s">
        <v>632</v>
      </c>
    </row>
    <row r="22" spans="2:107" ht="19.95" customHeight="1" x14ac:dyDescent="0.2">
      <c r="B22" s="526"/>
      <c r="C22" s="528"/>
      <c r="D22" s="466" t="s">
        <v>545</v>
      </c>
      <c r="E22" s="467" t="s">
        <v>24</v>
      </c>
      <c r="F22" s="457" t="s">
        <v>557</v>
      </c>
      <c r="G22" s="480" t="s">
        <v>641</v>
      </c>
      <c r="H22" s="455"/>
      <c r="I22" s="319" t="s">
        <v>632</v>
      </c>
      <c r="J22" s="319" t="s">
        <v>632</v>
      </c>
      <c r="K22" s="319" t="s">
        <v>632</v>
      </c>
      <c r="L22" s="319" t="s">
        <v>632</v>
      </c>
      <c r="M22" s="325" t="s">
        <v>632</v>
      </c>
      <c r="N22" s="325" t="s">
        <v>632</v>
      </c>
      <c r="O22" s="325" t="s">
        <v>632</v>
      </c>
      <c r="P22" s="330" t="s">
        <v>632</v>
      </c>
      <c r="Q22" s="330" t="s">
        <v>632</v>
      </c>
      <c r="R22" s="330" t="s">
        <v>632</v>
      </c>
      <c r="S22" s="334" t="s">
        <v>632</v>
      </c>
      <c r="T22" s="334" t="s">
        <v>632</v>
      </c>
      <c r="U22" s="334" t="s">
        <v>632</v>
      </c>
      <c r="V22" s="334" t="s">
        <v>632</v>
      </c>
      <c r="W22" s="334" t="s">
        <v>632</v>
      </c>
      <c r="X22" s="334" t="s">
        <v>632</v>
      </c>
      <c r="Y22" s="334" t="s">
        <v>632</v>
      </c>
      <c r="Z22" s="343" t="s">
        <v>632</v>
      </c>
      <c r="AA22" s="343" t="s">
        <v>632</v>
      </c>
      <c r="AB22" s="343" t="s">
        <v>632</v>
      </c>
      <c r="AC22" s="343" t="s">
        <v>633</v>
      </c>
      <c r="AD22" s="343"/>
      <c r="AE22" s="348" t="s">
        <v>632</v>
      </c>
      <c r="AF22" s="348" t="s">
        <v>632</v>
      </c>
      <c r="AG22" s="348" t="s">
        <v>632</v>
      </c>
      <c r="AH22" s="348" t="s">
        <v>632</v>
      </c>
      <c r="AI22" s="348" t="s">
        <v>632</v>
      </c>
      <c r="AJ22" s="348" t="s">
        <v>632</v>
      </c>
      <c r="AK22" s="348" t="s">
        <v>632</v>
      </c>
      <c r="AL22" s="348" t="s">
        <v>632</v>
      </c>
      <c r="AM22" s="348" t="s">
        <v>632</v>
      </c>
      <c r="AN22" s="348" t="s">
        <v>632</v>
      </c>
      <c r="AO22" s="348" t="s">
        <v>632</v>
      </c>
      <c r="AP22" s="348" t="s">
        <v>632</v>
      </c>
      <c r="AQ22" s="348" t="s">
        <v>632</v>
      </c>
      <c r="AR22" s="348" t="s">
        <v>632</v>
      </c>
      <c r="AS22" s="348" t="s">
        <v>632</v>
      </c>
      <c r="AT22" s="348" t="s">
        <v>632</v>
      </c>
      <c r="AU22" s="348" t="s">
        <v>632</v>
      </c>
      <c r="AV22" s="354" t="s">
        <v>632</v>
      </c>
      <c r="AW22" s="354" t="s">
        <v>632</v>
      </c>
      <c r="AX22" s="354" t="s">
        <v>632</v>
      </c>
      <c r="AY22" s="354" t="s">
        <v>632</v>
      </c>
      <c r="AZ22" s="354" t="s">
        <v>632</v>
      </c>
      <c r="BA22" s="354" t="s">
        <v>632</v>
      </c>
      <c r="BB22" s="354" t="s">
        <v>632</v>
      </c>
      <c r="BC22" s="354" t="s">
        <v>632</v>
      </c>
      <c r="BD22" s="354" t="s">
        <v>632</v>
      </c>
      <c r="BE22" s="354" t="s">
        <v>632</v>
      </c>
      <c r="BF22" s="354" t="s">
        <v>632</v>
      </c>
      <c r="BG22" s="354" t="s">
        <v>632</v>
      </c>
      <c r="BH22" s="354" t="s">
        <v>632</v>
      </c>
      <c r="BI22" s="354" t="s">
        <v>632</v>
      </c>
      <c r="BJ22" s="354" t="s">
        <v>632</v>
      </c>
      <c r="BK22" s="354" t="s">
        <v>632</v>
      </c>
      <c r="BL22" s="354" t="s">
        <v>632</v>
      </c>
      <c r="BM22" s="354" t="s">
        <v>632</v>
      </c>
      <c r="BN22" s="354" t="s">
        <v>632</v>
      </c>
      <c r="BO22" s="354" t="s">
        <v>632</v>
      </c>
      <c r="BP22" s="354" t="s">
        <v>632</v>
      </c>
      <c r="BQ22" s="357" t="s">
        <v>632</v>
      </c>
      <c r="BR22" s="357" t="s">
        <v>632</v>
      </c>
      <c r="BS22" s="357" t="s">
        <v>632</v>
      </c>
      <c r="BT22" s="357" t="s">
        <v>632</v>
      </c>
      <c r="BU22" s="357" t="s">
        <v>632</v>
      </c>
      <c r="BV22" s="357" t="s">
        <v>632</v>
      </c>
      <c r="BW22" s="357" t="s">
        <v>632</v>
      </c>
      <c r="BX22" s="357" t="s">
        <v>632</v>
      </c>
      <c r="BY22" s="357" t="s">
        <v>632</v>
      </c>
      <c r="BZ22" s="357" t="s">
        <v>632</v>
      </c>
      <c r="CA22" s="357" t="s">
        <v>632</v>
      </c>
      <c r="CB22" s="360" t="s">
        <v>632</v>
      </c>
      <c r="CC22" s="360" t="s">
        <v>632</v>
      </c>
      <c r="CD22" s="360" t="s">
        <v>632</v>
      </c>
      <c r="CE22" s="360" t="s">
        <v>632</v>
      </c>
      <c r="CF22" s="360" t="s">
        <v>632</v>
      </c>
      <c r="CG22" s="360" t="s">
        <v>632</v>
      </c>
      <c r="CH22" s="360" t="s">
        <v>632</v>
      </c>
      <c r="CI22" s="360" t="s">
        <v>632</v>
      </c>
      <c r="CJ22" s="360" t="s">
        <v>632</v>
      </c>
      <c r="CK22" s="360" t="s">
        <v>632</v>
      </c>
      <c r="CL22" s="360" t="s">
        <v>632</v>
      </c>
      <c r="CM22" s="360" t="s">
        <v>632</v>
      </c>
      <c r="CN22" s="360" t="s">
        <v>632</v>
      </c>
      <c r="CO22" s="360" t="s">
        <v>632</v>
      </c>
      <c r="CP22" s="360" t="s">
        <v>632</v>
      </c>
      <c r="CQ22" s="360" t="s">
        <v>632</v>
      </c>
      <c r="CR22" s="360" t="s">
        <v>632</v>
      </c>
      <c r="CS22" s="364" t="s">
        <v>632</v>
      </c>
      <c r="CT22" s="364" t="s">
        <v>632</v>
      </c>
      <c r="CU22" s="364" t="s">
        <v>632</v>
      </c>
      <c r="CV22" s="364" t="s">
        <v>632</v>
      </c>
      <c r="CW22" s="364" t="s">
        <v>632</v>
      </c>
      <c r="CX22" s="364" t="s">
        <v>632</v>
      </c>
      <c r="CY22" s="364" t="s">
        <v>632</v>
      </c>
      <c r="CZ22" s="364" t="s">
        <v>632</v>
      </c>
      <c r="DA22" s="364" t="s">
        <v>632</v>
      </c>
      <c r="DB22" s="364" t="s">
        <v>632</v>
      </c>
      <c r="DC22" s="364" t="s">
        <v>632</v>
      </c>
    </row>
    <row r="23" spans="2:107" ht="19.95" customHeight="1" x14ac:dyDescent="0.2">
      <c r="B23" s="526"/>
      <c r="C23" s="528"/>
      <c r="D23" s="466" t="s">
        <v>546</v>
      </c>
      <c r="E23" s="467" t="s">
        <v>523</v>
      </c>
      <c r="F23" s="457" t="s">
        <v>557</v>
      </c>
      <c r="G23" s="493" t="s">
        <v>642</v>
      </c>
      <c r="H23" s="455"/>
      <c r="I23" s="319"/>
      <c r="J23" s="319"/>
      <c r="K23" s="319"/>
      <c r="L23" s="319"/>
      <c r="M23" s="325"/>
      <c r="N23" s="325"/>
      <c r="O23" s="325"/>
      <c r="P23" s="330"/>
      <c r="Q23" s="330"/>
      <c r="R23" s="330"/>
      <c r="S23" s="334"/>
      <c r="T23" s="334"/>
      <c r="U23" s="334"/>
      <c r="V23" s="334"/>
      <c r="W23" s="334"/>
      <c r="X23" s="334"/>
      <c r="Y23" s="334"/>
      <c r="Z23" s="343"/>
      <c r="AA23" s="343"/>
      <c r="AB23" s="343"/>
      <c r="AC23" s="343"/>
      <c r="AD23" s="343"/>
      <c r="AE23" s="348"/>
      <c r="AF23" s="348"/>
      <c r="AG23" s="348"/>
      <c r="AH23" s="348"/>
      <c r="AI23" s="348"/>
      <c r="AJ23" s="348"/>
      <c r="AK23" s="348"/>
      <c r="AL23" s="348"/>
      <c r="AM23" s="348"/>
      <c r="AN23" s="348"/>
      <c r="AO23" s="348"/>
      <c r="AP23" s="348"/>
      <c r="AQ23" s="348"/>
      <c r="AR23" s="348"/>
      <c r="AS23" s="348"/>
      <c r="AT23" s="348"/>
      <c r="AU23" s="348"/>
      <c r="AV23" s="354"/>
      <c r="AW23" s="354"/>
      <c r="AX23" s="354"/>
      <c r="AY23" s="354"/>
      <c r="AZ23" s="354"/>
      <c r="BA23" s="354"/>
      <c r="BB23" s="354"/>
      <c r="BC23" s="354"/>
      <c r="BD23" s="354"/>
      <c r="BE23" s="354"/>
      <c r="BF23" s="354"/>
      <c r="BG23" s="354"/>
      <c r="BH23" s="354"/>
      <c r="BI23" s="354"/>
      <c r="BJ23" s="354"/>
      <c r="BK23" s="354"/>
      <c r="BL23" s="354"/>
      <c r="BM23" s="354"/>
      <c r="BN23" s="354"/>
      <c r="BO23" s="354"/>
      <c r="BP23" s="354"/>
      <c r="BQ23" s="357"/>
      <c r="BR23" s="357"/>
      <c r="BS23" s="357"/>
      <c r="BT23" s="357"/>
      <c r="BU23" s="357"/>
      <c r="BV23" s="357"/>
      <c r="BW23" s="357"/>
      <c r="BX23" s="357"/>
      <c r="BY23" s="357"/>
      <c r="BZ23" s="357"/>
      <c r="CA23" s="357"/>
      <c r="CB23" s="360"/>
      <c r="CC23" s="360"/>
      <c r="CD23" s="360"/>
      <c r="CE23" s="360"/>
      <c r="CF23" s="360"/>
      <c r="CG23" s="360"/>
      <c r="CH23" s="360"/>
      <c r="CI23" s="360"/>
      <c r="CJ23" s="360"/>
      <c r="CK23" s="360"/>
      <c r="CL23" s="360"/>
      <c r="CM23" s="360"/>
      <c r="CN23" s="360"/>
      <c r="CO23" s="360"/>
      <c r="CP23" s="360"/>
      <c r="CQ23" s="360"/>
      <c r="CR23" s="360"/>
      <c r="CS23" s="364"/>
      <c r="CT23" s="364"/>
      <c r="CU23" s="364"/>
      <c r="CV23" s="364"/>
      <c r="CW23" s="364"/>
      <c r="CX23" s="364"/>
      <c r="CY23" s="364"/>
      <c r="CZ23" s="364"/>
      <c r="DA23" s="364"/>
      <c r="DB23" s="364"/>
      <c r="DC23" s="364"/>
    </row>
    <row r="24" spans="2:107" ht="19.95" customHeight="1" x14ac:dyDescent="0.2">
      <c r="B24" s="526"/>
      <c r="C24" s="528"/>
      <c r="D24" s="466" t="s">
        <v>547</v>
      </c>
      <c r="E24" s="467" t="s">
        <v>524</v>
      </c>
      <c r="F24" s="457" t="s">
        <v>627</v>
      </c>
      <c r="G24" s="480" t="s">
        <v>641</v>
      </c>
      <c r="H24" s="455"/>
      <c r="I24" s="319" t="s">
        <v>632</v>
      </c>
      <c r="J24" s="319" t="s">
        <v>632</v>
      </c>
      <c r="K24" s="319" t="s">
        <v>632</v>
      </c>
      <c r="L24" s="319" t="s">
        <v>632</v>
      </c>
      <c r="M24" s="325" t="s">
        <v>632</v>
      </c>
      <c r="N24" s="325" t="s">
        <v>632</v>
      </c>
      <c r="O24" s="325" t="s">
        <v>632</v>
      </c>
      <c r="P24" s="330" t="s">
        <v>632</v>
      </c>
      <c r="Q24" s="330" t="s">
        <v>632</v>
      </c>
      <c r="R24" s="330" t="s">
        <v>632</v>
      </c>
      <c r="S24" s="334" t="s">
        <v>632</v>
      </c>
      <c r="T24" s="334" t="s">
        <v>632</v>
      </c>
      <c r="U24" s="334" t="s">
        <v>632</v>
      </c>
      <c r="V24" s="334" t="s">
        <v>632</v>
      </c>
      <c r="W24" s="334" t="s">
        <v>632</v>
      </c>
      <c r="X24" s="334" t="s">
        <v>632</v>
      </c>
      <c r="Y24" s="334" t="s">
        <v>632</v>
      </c>
      <c r="Z24" s="343" t="s">
        <v>632</v>
      </c>
      <c r="AA24" s="343" t="s">
        <v>632</v>
      </c>
      <c r="AB24" s="343" t="s">
        <v>632</v>
      </c>
      <c r="AC24" s="343" t="s">
        <v>633</v>
      </c>
      <c r="AD24" s="343"/>
      <c r="AE24" s="348" t="s">
        <v>632</v>
      </c>
      <c r="AF24" s="348" t="s">
        <v>632</v>
      </c>
      <c r="AG24" s="348" t="s">
        <v>632</v>
      </c>
      <c r="AH24" s="348" t="s">
        <v>632</v>
      </c>
      <c r="AI24" s="348" t="s">
        <v>632</v>
      </c>
      <c r="AJ24" s="348" t="s">
        <v>632</v>
      </c>
      <c r="AK24" s="348" t="s">
        <v>632</v>
      </c>
      <c r="AL24" s="348" t="s">
        <v>632</v>
      </c>
      <c r="AM24" s="348" t="s">
        <v>632</v>
      </c>
      <c r="AN24" s="348" t="s">
        <v>632</v>
      </c>
      <c r="AO24" s="348" t="s">
        <v>632</v>
      </c>
      <c r="AP24" s="348" t="s">
        <v>632</v>
      </c>
      <c r="AQ24" s="348" t="s">
        <v>632</v>
      </c>
      <c r="AR24" s="348" t="s">
        <v>632</v>
      </c>
      <c r="AS24" s="348" t="s">
        <v>632</v>
      </c>
      <c r="AT24" s="348" t="s">
        <v>632</v>
      </c>
      <c r="AU24" s="348" t="s">
        <v>632</v>
      </c>
      <c r="AV24" s="354" t="s">
        <v>632</v>
      </c>
      <c r="AW24" s="354" t="s">
        <v>632</v>
      </c>
      <c r="AX24" s="354" t="s">
        <v>632</v>
      </c>
      <c r="AY24" s="354" t="s">
        <v>632</v>
      </c>
      <c r="AZ24" s="354" t="s">
        <v>632</v>
      </c>
      <c r="BA24" s="354" t="s">
        <v>632</v>
      </c>
      <c r="BB24" s="354" t="s">
        <v>632</v>
      </c>
      <c r="BC24" s="354" t="s">
        <v>632</v>
      </c>
      <c r="BD24" s="354" t="s">
        <v>632</v>
      </c>
      <c r="BE24" s="354" t="s">
        <v>632</v>
      </c>
      <c r="BF24" s="354" t="s">
        <v>632</v>
      </c>
      <c r="BG24" s="354" t="s">
        <v>632</v>
      </c>
      <c r="BH24" s="354" t="s">
        <v>632</v>
      </c>
      <c r="BI24" s="354" t="s">
        <v>632</v>
      </c>
      <c r="BJ24" s="354" t="s">
        <v>632</v>
      </c>
      <c r="BK24" s="354" t="s">
        <v>632</v>
      </c>
      <c r="BL24" s="354" t="s">
        <v>632</v>
      </c>
      <c r="BM24" s="354" t="s">
        <v>632</v>
      </c>
      <c r="BN24" s="354" t="s">
        <v>632</v>
      </c>
      <c r="BO24" s="354" t="s">
        <v>632</v>
      </c>
      <c r="BP24" s="354" t="s">
        <v>632</v>
      </c>
      <c r="BQ24" s="357" t="s">
        <v>632</v>
      </c>
      <c r="BR24" s="357" t="s">
        <v>632</v>
      </c>
      <c r="BS24" s="357" t="s">
        <v>632</v>
      </c>
      <c r="BT24" s="357" t="s">
        <v>632</v>
      </c>
      <c r="BU24" s="357" t="s">
        <v>632</v>
      </c>
      <c r="BV24" s="357" t="s">
        <v>632</v>
      </c>
      <c r="BW24" s="357" t="s">
        <v>632</v>
      </c>
      <c r="BX24" s="357" t="s">
        <v>632</v>
      </c>
      <c r="BY24" s="357" t="s">
        <v>632</v>
      </c>
      <c r="BZ24" s="357" t="s">
        <v>632</v>
      </c>
      <c r="CA24" s="357" t="s">
        <v>632</v>
      </c>
      <c r="CB24" s="360" t="s">
        <v>632</v>
      </c>
      <c r="CC24" s="360" t="s">
        <v>632</v>
      </c>
      <c r="CD24" s="360" t="s">
        <v>632</v>
      </c>
      <c r="CE24" s="360" t="s">
        <v>632</v>
      </c>
      <c r="CF24" s="360" t="s">
        <v>632</v>
      </c>
      <c r="CG24" s="360" t="s">
        <v>632</v>
      </c>
      <c r="CH24" s="360" t="s">
        <v>632</v>
      </c>
      <c r="CI24" s="360" t="s">
        <v>632</v>
      </c>
      <c r="CJ24" s="360" t="s">
        <v>632</v>
      </c>
      <c r="CK24" s="360" t="s">
        <v>632</v>
      </c>
      <c r="CL24" s="360" t="s">
        <v>632</v>
      </c>
      <c r="CM24" s="360" t="s">
        <v>632</v>
      </c>
      <c r="CN24" s="360" t="s">
        <v>632</v>
      </c>
      <c r="CO24" s="360" t="s">
        <v>632</v>
      </c>
      <c r="CP24" s="360" t="s">
        <v>632</v>
      </c>
      <c r="CQ24" s="360" t="s">
        <v>632</v>
      </c>
      <c r="CR24" s="360" t="s">
        <v>632</v>
      </c>
      <c r="CS24" s="364" t="s">
        <v>632</v>
      </c>
      <c r="CT24" s="364" t="s">
        <v>632</v>
      </c>
      <c r="CU24" s="364" t="s">
        <v>632</v>
      </c>
      <c r="CV24" s="364" t="s">
        <v>632</v>
      </c>
      <c r="CW24" s="364" t="s">
        <v>632</v>
      </c>
      <c r="CX24" s="364" t="s">
        <v>632</v>
      </c>
      <c r="CY24" s="364" t="s">
        <v>632</v>
      </c>
      <c r="CZ24" s="364" t="s">
        <v>632</v>
      </c>
      <c r="DA24" s="364" t="s">
        <v>632</v>
      </c>
      <c r="DB24" s="364" t="s">
        <v>632</v>
      </c>
      <c r="DC24" s="364" t="s">
        <v>632</v>
      </c>
    </row>
    <row r="25" spans="2:107" ht="19.95" customHeight="1" x14ac:dyDescent="0.2">
      <c r="B25" s="526"/>
      <c r="C25" s="528"/>
      <c r="D25" s="466" t="s">
        <v>548</v>
      </c>
      <c r="E25" s="467" t="s">
        <v>623</v>
      </c>
      <c r="F25" s="457" t="s">
        <v>635</v>
      </c>
      <c r="G25" s="480" t="s">
        <v>641</v>
      </c>
      <c r="H25" s="455"/>
      <c r="I25" s="319" t="s">
        <v>632</v>
      </c>
      <c r="J25" s="319" t="s">
        <v>632</v>
      </c>
      <c r="K25" s="319" t="s">
        <v>632</v>
      </c>
      <c r="L25" s="319" t="s">
        <v>632</v>
      </c>
      <c r="M25" s="325" t="s">
        <v>632</v>
      </c>
      <c r="N25" s="325" t="s">
        <v>632</v>
      </c>
      <c r="O25" s="325" t="s">
        <v>632</v>
      </c>
      <c r="P25" s="330" t="s">
        <v>632</v>
      </c>
      <c r="Q25" s="330" t="s">
        <v>632</v>
      </c>
      <c r="R25" s="330" t="s">
        <v>632</v>
      </c>
      <c r="S25" s="334" t="s">
        <v>632</v>
      </c>
      <c r="T25" s="334" t="s">
        <v>632</v>
      </c>
      <c r="U25" s="334" t="s">
        <v>632</v>
      </c>
      <c r="V25" s="334" t="s">
        <v>632</v>
      </c>
      <c r="W25" s="334" t="s">
        <v>632</v>
      </c>
      <c r="X25" s="334" t="s">
        <v>632</v>
      </c>
      <c r="Y25" s="334" t="s">
        <v>632</v>
      </c>
      <c r="Z25" s="343" t="s">
        <v>632</v>
      </c>
      <c r="AA25" s="343" t="s">
        <v>632</v>
      </c>
      <c r="AB25" s="343" t="s">
        <v>632</v>
      </c>
      <c r="AC25" s="343" t="s">
        <v>633</v>
      </c>
      <c r="AD25" s="343"/>
      <c r="AE25" s="348" t="s">
        <v>632</v>
      </c>
      <c r="AF25" s="348" t="s">
        <v>632</v>
      </c>
      <c r="AG25" s="348" t="s">
        <v>632</v>
      </c>
      <c r="AH25" s="348" t="s">
        <v>632</v>
      </c>
      <c r="AI25" s="348" t="s">
        <v>632</v>
      </c>
      <c r="AJ25" s="348" t="s">
        <v>632</v>
      </c>
      <c r="AK25" s="348" t="s">
        <v>632</v>
      </c>
      <c r="AL25" s="348" t="s">
        <v>632</v>
      </c>
      <c r="AM25" s="348" t="s">
        <v>632</v>
      </c>
      <c r="AN25" s="348" t="s">
        <v>632</v>
      </c>
      <c r="AO25" s="348" t="s">
        <v>632</v>
      </c>
      <c r="AP25" s="348" t="s">
        <v>632</v>
      </c>
      <c r="AQ25" s="348" t="s">
        <v>632</v>
      </c>
      <c r="AR25" s="348" t="s">
        <v>632</v>
      </c>
      <c r="AS25" s="348" t="s">
        <v>632</v>
      </c>
      <c r="AT25" s="348" t="s">
        <v>632</v>
      </c>
      <c r="AU25" s="348" t="s">
        <v>632</v>
      </c>
      <c r="AV25" s="354" t="s">
        <v>632</v>
      </c>
      <c r="AW25" s="354" t="s">
        <v>632</v>
      </c>
      <c r="AX25" s="354" t="s">
        <v>632</v>
      </c>
      <c r="AY25" s="354" t="s">
        <v>632</v>
      </c>
      <c r="AZ25" s="354" t="s">
        <v>632</v>
      </c>
      <c r="BA25" s="354" t="s">
        <v>632</v>
      </c>
      <c r="BB25" s="354" t="s">
        <v>632</v>
      </c>
      <c r="BC25" s="354" t="s">
        <v>632</v>
      </c>
      <c r="BD25" s="354" t="s">
        <v>632</v>
      </c>
      <c r="BE25" s="354" t="s">
        <v>632</v>
      </c>
      <c r="BF25" s="354" t="s">
        <v>632</v>
      </c>
      <c r="BG25" s="354" t="s">
        <v>632</v>
      </c>
      <c r="BH25" s="354" t="s">
        <v>632</v>
      </c>
      <c r="BI25" s="354" t="s">
        <v>632</v>
      </c>
      <c r="BJ25" s="354" t="s">
        <v>632</v>
      </c>
      <c r="BK25" s="354" t="s">
        <v>632</v>
      </c>
      <c r="BL25" s="354" t="s">
        <v>632</v>
      </c>
      <c r="BM25" s="354" t="s">
        <v>632</v>
      </c>
      <c r="BN25" s="354" t="s">
        <v>632</v>
      </c>
      <c r="BO25" s="354" t="s">
        <v>632</v>
      </c>
      <c r="BP25" s="354" t="s">
        <v>632</v>
      </c>
      <c r="BQ25" s="357" t="s">
        <v>632</v>
      </c>
      <c r="BR25" s="357" t="s">
        <v>632</v>
      </c>
      <c r="BS25" s="357" t="s">
        <v>632</v>
      </c>
      <c r="BT25" s="357" t="s">
        <v>632</v>
      </c>
      <c r="BU25" s="357" t="s">
        <v>632</v>
      </c>
      <c r="BV25" s="357" t="s">
        <v>632</v>
      </c>
      <c r="BW25" s="357" t="s">
        <v>632</v>
      </c>
      <c r="BX25" s="357" t="s">
        <v>632</v>
      </c>
      <c r="BY25" s="357" t="s">
        <v>632</v>
      </c>
      <c r="BZ25" s="357" t="s">
        <v>632</v>
      </c>
      <c r="CA25" s="357" t="s">
        <v>632</v>
      </c>
      <c r="CB25" s="360" t="s">
        <v>632</v>
      </c>
      <c r="CC25" s="360" t="s">
        <v>632</v>
      </c>
      <c r="CD25" s="360" t="s">
        <v>632</v>
      </c>
      <c r="CE25" s="360" t="s">
        <v>632</v>
      </c>
      <c r="CF25" s="360" t="s">
        <v>632</v>
      </c>
      <c r="CG25" s="360" t="s">
        <v>632</v>
      </c>
      <c r="CH25" s="360" t="s">
        <v>632</v>
      </c>
      <c r="CI25" s="360" t="s">
        <v>632</v>
      </c>
      <c r="CJ25" s="360" t="s">
        <v>632</v>
      </c>
      <c r="CK25" s="360" t="s">
        <v>632</v>
      </c>
      <c r="CL25" s="360" t="s">
        <v>632</v>
      </c>
      <c r="CM25" s="360" t="s">
        <v>632</v>
      </c>
      <c r="CN25" s="360" t="s">
        <v>632</v>
      </c>
      <c r="CO25" s="360" t="s">
        <v>632</v>
      </c>
      <c r="CP25" s="360" t="s">
        <v>632</v>
      </c>
      <c r="CQ25" s="360" t="s">
        <v>632</v>
      </c>
      <c r="CR25" s="360" t="s">
        <v>632</v>
      </c>
      <c r="CS25" s="364" t="s">
        <v>632</v>
      </c>
      <c r="CT25" s="364" t="s">
        <v>632</v>
      </c>
      <c r="CU25" s="364" t="s">
        <v>632</v>
      </c>
      <c r="CV25" s="364" t="s">
        <v>632</v>
      </c>
      <c r="CW25" s="364" t="s">
        <v>632</v>
      </c>
      <c r="CX25" s="364" t="s">
        <v>632</v>
      </c>
      <c r="CY25" s="364" t="s">
        <v>632</v>
      </c>
      <c r="CZ25" s="364" t="s">
        <v>632</v>
      </c>
      <c r="DA25" s="364" t="s">
        <v>632</v>
      </c>
      <c r="DB25" s="364" t="s">
        <v>632</v>
      </c>
      <c r="DC25" s="364" t="s">
        <v>632</v>
      </c>
    </row>
    <row r="26" spans="2:107" ht="19.95" customHeight="1" x14ac:dyDescent="0.2">
      <c r="B26" s="526"/>
      <c r="C26" s="529" t="s">
        <v>618</v>
      </c>
      <c r="D26" s="459" t="s">
        <v>549</v>
      </c>
      <c r="E26" s="7" t="s">
        <v>603</v>
      </c>
      <c r="F26" s="457" t="s">
        <v>20</v>
      </c>
      <c r="G26" s="493" t="s">
        <v>642</v>
      </c>
      <c r="H26" s="456"/>
      <c r="I26" s="319"/>
      <c r="J26" s="319"/>
      <c r="K26" s="319"/>
      <c r="L26" s="319"/>
      <c r="M26" s="325"/>
      <c r="N26" s="325"/>
      <c r="O26" s="325"/>
      <c r="P26" s="330"/>
      <c r="Q26" s="330"/>
      <c r="R26" s="330"/>
      <c r="S26" s="334"/>
      <c r="T26" s="334"/>
      <c r="U26" s="334"/>
      <c r="V26" s="334"/>
      <c r="W26" s="334"/>
      <c r="X26" s="334"/>
      <c r="Y26" s="334"/>
      <c r="Z26" s="343"/>
      <c r="AA26" s="343"/>
      <c r="AB26" s="343"/>
      <c r="AC26" s="343"/>
      <c r="AD26" s="343"/>
      <c r="AE26" s="348"/>
      <c r="AF26" s="348"/>
      <c r="AG26" s="348"/>
      <c r="AH26" s="348"/>
      <c r="AI26" s="348"/>
      <c r="AJ26" s="348"/>
      <c r="AK26" s="348"/>
      <c r="AL26" s="348"/>
      <c r="AM26" s="348"/>
      <c r="AN26" s="348"/>
      <c r="AO26" s="348"/>
      <c r="AP26" s="348"/>
      <c r="AQ26" s="348"/>
      <c r="AR26" s="348"/>
      <c r="AS26" s="348"/>
      <c r="AT26" s="348"/>
      <c r="AU26" s="348"/>
      <c r="AV26" s="354"/>
      <c r="AW26" s="354"/>
      <c r="AX26" s="354"/>
      <c r="AY26" s="354"/>
      <c r="AZ26" s="354"/>
      <c r="BA26" s="354"/>
      <c r="BB26" s="354"/>
      <c r="BC26" s="354"/>
      <c r="BD26" s="354"/>
      <c r="BE26" s="354"/>
      <c r="BF26" s="354"/>
      <c r="BG26" s="354"/>
      <c r="BH26" s="354"/>
      <c r="BI26" s="354"/>
      <c r="BJ26" s="354"/>
      <c r="BK26" s="354"/>
      <c r="BL26" s="354"/>
      <c r="BM26" s="354"/>
      <c r="BN26" s="354"/>
      <c r="BO26" s="354"/>
      <c r="BP26" s="354"/>
      <c r="BQ26" s="357"/>
      <c r="BR26" s="357"/>
      <c r="BS26" s="357"/>
      <c r="BT26" s="357"/>
      <c r="BU26" s="357"/>
      <c r="BV26" s="357"/>
      <c r="BW26" s="357"/>
      <c r="BX26" s="357"/>
      <c r="BY26" s="357"/>
      <c r="BZ26" s="357"/>
      <c r="CA26" s="357"/>
      <c r="CB26" s="360"/>
      <c r="CC26" s="360"/>
      <c r="CD26" s="360"/>
      <c r="CE26" s="360"/>
      <c r="CF26" s="360"/>
      <c r="CG26" s="360"/>
      <c r="CH26" s="360"/>
      <c r="CI26" s="360"/>
      <c r="CJ26" s="360"/>
      <c r="CK26" s="360"/>
      <c r="CL26" s="360"/>
      <c r="CM26" s="360"/>
      <c r="CN26" s="360"/>
      <c r="CO26" s="360"/>
      <c r="CP26" s="360"/>
      <c r="CQ26" s="360"/>
      <c r="CR26" s="360"/>
      <c r="CS26" s="364"/>
      <c r="CT26" s="364"/>
      <c r="CU26" s="364"/>
      <c r="CV26" s="364"/>
      <c r="CW26" s="364"/>
      <c r="CX26" s="364"/>
      <c r="CY26" s="364"/>
      <c r="CZ26" s="364"/>
      <c r="DA26" s="364"/>
      <c r="DB26" s="364"/>
      <c r="DC26" s="364"/>
    </row>
    <row r="27" spans="2:107" ht="19.95" customHeight="1" x14ac:dyDescent="0.2">
      <c r="B27" s="526"/>
      <c r="C27" s="530"/>
      <c r="D27" s="459" t="s">
        <v>550</v>
      </c>
      <c r="E27" s="7" t="s">
        <v>604</v>
      </c>
      <c r="F27" s="457" t="s">
        <v>20</v>
      </c>
      <c r="G27" s="493" t="s">
        <v>642</v>
      </c>
      <c r="H27" s="456"/>
      <c r="I27" s="319"/>
      <c r="J27" s="319"/>
      <c r="K27" s="319"/>
      <c r="L27" s="319"/>
      <c r="M27" s="325"/>
      <c r="N27" s="325"/>
      <c r="O27" s="325"/>
      <c r="P27" s="330"/>
      <c r="Q27" s="330"/>
      <c r="R27" s="330"/>
      <c r="S27" s="334"/>
      <c r="T27" s="334"/>
      <c r="U27" s="334"/>
      <c r="V27" s="334"/>
      <c r="W27" s="334"/>
      <c r="X27" s="334"/>
      <c r="Y27" s="334"/>
      <c r="Z27" s="343"/>
      <c r="AA27" s="343"/>
      <c r="AB27" s="343"/>
      <c r="AC27" s="343"/>
      <c r="AD27" s="343"/>
      <c r="AE27" s="348"/>
      <c r="AF27" s="348"/>
      <c r="AG27" s="348"/>
      <c r="AH27" s="348"/>
      <c r="AI27" s="348"/>
      <c r="AJ27" s="348"/>
      <c r="AK27" s="348"/>
      <c r="AL27" s="348"/>
      <c r="AM27" s="348"/>
      <c r="AN27" s="348"/>
      <c r="AO27" s="348"/>
      <c r="AP27" s="348"/>
      <c r="AQ27" s="348"/>
      <c r="AR27" s="348"/>
      <c r="AS27" s="348"/>
      <c r="AT27" s="348"/>
      <c r="AU27" s="348"/>
      <c r="AV27" s="354"/>
      <c r="AW27" s="354"/>
      <c r="AX27" s="354"/>
      <c r="AY27" s="354"/>
      <c r="AZ27" s="354"/>
      <c r="BA27" s="354"/>
      <c r="BB27" s="354"/>
      <c r="BC27" s="354"/>
      <c r="BD27" s="354"/>
      <c r="BE27" s="354"/>
      <c r="BF27" s="354"/>
      <c r="BG27" s="354"/>
      <c r="BH27" s="354"/>
      <c r="BI27" s="354"/>
      <c r="BJ27" s="354"/>
      <c r="BK27" s="354"/>
      <c r="BL27" s="354"/>
      <c r="BM27" s="354"/>
      <c r="BN27" s="354"/>
      <c r="BO27" s="354"/>
      <c r="BP27" s="354"/>
      <c r="BQ27" s="357"/>
      <c r="BR27" s="357"/>
      <c r="BS27" s="357"/>
      <c r="BT27" s="357"/>
      <c r="BU27" s="357"/>
      <c r="BV27" s="357"/>
      <c r="BW27" s="357"/>
      <c r="BX27" s="357"/>
      <c r="BY27" s="357"/>
      <c r="BZ27" s="357"/>
      <c r="CA27" s="357"/>
      <c r="CB27" s="360"/>
      <c r="CC27" s="360"/>
      <c r="CD27" s="360"/>
      <c r="CE27" s="360"/>
      <c r="CF27" s="360"/>
      <c r="CG27" s="360"/>
      <c r="CH27" s="360"/>
      <c r="CI27" s="360"/>
      <c r="CJ27" s="360"/>
      <c r="CK27" s="360"/>
      <c r="CL27" s="360"/>
      <c r="CM27" s="360"/>
      <c r="CN27" s="360"/>
      <c r="CO27" s="360"/>
      <c r="CP27" s="360"/>
      <c r="CQ27" s="360"/>
      <c r="CR27" s="360"/>
      <c r="CS27" s="364"/>
      <c r="CT27" s="364"/>
      <c r="CU27" s="364"/>
      <c r="CV27" s="364"/>
      <c r="CW27" s="364"/>
      <c r="CX27" s="364"/>
      <c r="CY27" s="364"/>
      <c r="CZ27" s="364"/>
      <c r="DA27" s="364"/>
      <c r="DB27" s="364"/>
      <c r="DC27" s="364"/>
    </row>
    <row r="28" spans="2:107" ht="19.95" customHeight="1" x14ac:dyDescent="0.2">
      <c r="B28" s="526"/>
      <c r="C28" s="530"/>
      <c r="D28" s="459" t="s">
        <v>551</v>
      </c>
      <c r="E28" s="7" t="s">
        <v>601</v>
      </c>
      <c r="F28" s="457" t="s">
        <v>20</v>
      </c>
      <c r="G28" s="493" t="s">
        <v>642</v>
      </c>
      <c r="H28" s="456"/>
      <c r="I28" s="319"/>
      <c r="J28" s="319"/>
      <c r="K28" s="319"/>
      <c r="L28" s="319"/>
      <c r="M28" s="325"/>
      <c r="N28" s="325"/>
      <c r="O28" s="325"/>
      <c r="P28" s="330"/>
      <c r="Q28" s="330"/>
      <c r="R28" s="330"/>
      <c r="S28" s="334"/>
      <c r="T28" s="334"/>
      <c r="U28" s="334"/>
      <c r="V28" s="334"/>
      <c r="W28" s="334"/>
      <c r="X28" s="334"/>
      <c r="Y28" s="334"/>
      <c r="Z28" s="343"/>
      <c r="AA28" s="343"/>
      <c r="AB28" s="343"/>
      <c r="AC28" s="343"/>
      <c r="AD28" s="343"/>
      <c r="AE28" s="348"/>
      <c r="AF28" s="348"/>
      <c r="AG28" s="348"/>
      <c r="AH28" s="348"/>
      <c r="AI28" s="348"/>
      <c r="AJ28" s="348"/>
      <c r="AK28" s="348"/>
      <c r="AL28" s="348"/>
      <c r="AM28" s="348"/>
      <c r="AN28" s="348"/>
      <c r="AO28" s="348"/>
      <c r="AP28" s="348"/>
      <c r="AQ28" s="348"/>
      <c r="AR28" s="348"/>
      <c r="AS28" s="348"/>
      <c r="AT28" s="348"/>
      <c r="AU28" s="348"/>
      <c r="AV28" s="354"/>
      <c r="AW28" s="354"/>
      <c r="AX28" s="354"/>
      <c r="AY28" s="354"/>
      <c r="AZ28" s="354"/>
      <c r="BA28" s="354"/>
      <c r="BB28" s="354"/>
      <c r="BC28" s="354"/>
      <c r="BD28" s="354"/>
      <c r="BE28" s="354"/>
      <c r="BF28" s="354"/>
      <c r="BG28" s="354"/>
      <c r="BH28" s="354"/>
      <c r="BI28" s="354"/>
      <c r="BJ28" s="354"/>
      <c r="BK28" s="354"/>
      <c r="BL28" s="354"/>
      <c r="BM28" s="354"/>
      <c r="BN28" s="354"/>
      <c r="BO28" s="354"/>
      <c r="BP28" s="354"/>
      <c r="BQ28" s="357"/>
      <c r="BR28" s="357"/>
      <c r="BS28" s="357"/>
      <c r="BT28" s="357"/>
      <c r="BU28" s="357"/>
      <c r="BV28" s="357"/>
      <c r="BW28" s="357"/>
      <c r="BX28" s="357"/>
      <c r="BY28" s="357"/>
      <c r="BZ28" s="357"/>
      <c r="CA28" s="357"/>
      <c r="CB28" s="360"/>
      <c r="CC28" s="360"/>
      <c r="CD28" s="360"/>
      <c r="CE28" s="360"/>
      <c r="CF28" s="360"/>
      <c r="CG28" s="360"/>
      <c r="CH28" s="360"/>
      <c r="CI28" s="360"/>
      <c r="CJ28" s="360"/>
      <c r="CK28" s="360"/>
      <c r="CL28" s="360"/>
      <c r="CM28" s="360"/>
      <c r="CN28" s="360"/>
      <c r="CO28" s="360"/>
      <c r="CP28" s="360"/>
      <c r="CQ28" s="360"/>
      <c r="CR28" s="360"/>
      <c r="CS28" s="364"/>
      <c r="CT28" s="364"/>
      <c r="CU28" s="364"/>
      <c r="CV28" s="364"/>
      <c r="CW28" s="364"/>
      <c r="CX28" s="364"/>
      <c r="CY28" s="364"/>
      <c r="CZ28" s="364"/>
      <c r="DA28" s="364"/>
      <c r="DB28" s="364"/>
      <c r="DC28" s="364"/>
    </row>
    <row r="29" spans="2:107" ht="19.95" customHeight="1" x14ac:dyDescent="0.2">
      <c r="B29" s="526"/>
      <c r="C29" s="530"/>
      <c r="D29" s="459" t="s">
        <v>552</v>
      </c>
      <c r="E29" s="7" t="s">
        <v>517</v>
      </c>
      <c r="F29" s="457" t="s">
        <v>20</v>
      </c>
      <c r="G29" s="493" t="s">
        <v>642</v>
      </c>
      <c r="H29" s="456"/>
      <c r="I29" s="319"/>
      <c r="J29" s="319"/>
      <c r="K29" s="319"/>
      <c r="L29" s="319"/>
      <c r="M29" s="325"/>
      <c r="N29" s="325"/>
      <c r="O29" s="325"/>
      <c r="P29" s="330"/>
      <c r="Q29" s="330"/>
      <c r="R29" s="330"/>
      <c r="S29" s="334"/>
      <c r="T29" s="334"/>
      <c r="U29" s="334"/>
      <c r="V29" s="334"/>
      <c r="W29" s="334"/>
      <c r="X29" s="334"/>
      <c r="Y29" s="334"/>
      <c r="Z29" s="343"/>
      <c r="AA29" s="343"/>
      <c r="AB29" s="343"/>
      <c r="AC29" s="343"/>
      <c r="AD29" s="343"/>
      <c r="AE29" s="348"/>
      <c r="AF29" s="348"/>
      <c r="AG29" s="348"/>
      <c r="AH29" s="348"/>
      <c r="AI29" s="348"/>
      <c r="AJ29" s="348"/>
      <c r="AK29" s="348"/>
      <c r="AL29" s="348"/>
      <c r="AM29" s="348"/>
      <c r="AN29" s="348"/>
      <c r="AO29" s="348"/>
      <c r="AP29" s="348"/>
      <c r="AQ29" s="348"/>
      <c r="AR29" s="348"/>
      <c r="AS29" s="348"/>
      <c r="AT29" s="348"/>
      <c r="AU29" s="348"/>
      <c r="AV29" s="354"/>
      <c r="AW29" s="354"/>
      <c r="AX29" s="354"/>
      <c r="AY29" s="354"/>
      <c r="AZ29" s="354"/>
      <c r="BA29" s="354"/>
      <c r="BB29" s="354"/>
      <c r="BC29" s="354"/>
      <c r="BD29" s="354"/>
      <c r="BE29" s="354"/>
      <c r="BF29" s="354"/>
      <c r="BG29" s="354"/>
      <c r="BH29" s="354"/>
      <c r="BI29" s="354"/>
      <c r="BJ29" s="354"/>
      <c r="BK29" s="354"/>
      <c r="BL29" s="354"/>
      <c r="BM29" s="354"/>
      <c r="BN29" s="354"/>
      <c r="BO29" s="354"/>
      <c r="BP29" s="354"/>
      <c r="BQ29" s="357"/>
      <c r="BR29" s="357"/>
      <c r="BS29" s="357"/>
      <c r="BT29" s="357"/>
      <c r="BU29" s="357"/>
      <c r="BV29" s="357"/>
      <c r="BW29" s="357"/>
      <c r="BX29" s="357"/>
      <c r="BY29" s="357"/>
      <c r="BZ29" s="357"/>
      <c r="CA29" s="357"/>
      <c r="CB29" s="360"/>
      <c r="CC29" s="360"/>
      <c r="CD29" s="360"/>
      <c r="CE29" s="360"/>
      <c r="CF29" s="360"/>
      <c r="CG29" s="360"/>
      <c r="CH29" s="360"/>
      <c r="CI29" s="360"/>
      <c r="CJ29" s="360"/>
      <c r="CK29" s="360"/>
      <c r="CL29" s="360"/>
      <c r="CM29" s="360"/>
      <c r="CN29" s="360"/>
      <c r="CO29" s="360"/>
      <c r="CP29" s="360"/>
      <c r="CQ29" s="360"/>
      <c r="CR29" s="360"/>
      <c r="CS29" s="364"/>
      <c r="CT29" s="364"/>
      <c r="CU29" s="364"/>
      <c r="CV29" s="364"/>
      <c r="CW29" s="364"/>
      <c r="CX29" s="364"/>
      <c r="CY29" s="364"/>
      <c r="CZ29" s="364"/>
      <c r="DA29" s="364"/>
      <c r="DB29" s="364"/>
      <c r="DC29" s="364"/>
    </row>
    <row r="30" spans="2:107" ht="19.95" customHeight="1" x14ac:dyDescent="0.2">
      <c r="B30" s="526"/>
      <c r="C30" s="530"/>
      <c r="D30" s="459" t="s">
        <v>553</v>
      </c>
      <c r="E30" s="7" t="s">
        <v>602</v>
      </c>
      <c r="F30" s="457" t="s">
        <v>20</v>
      </c>
      <c r="G30" s="493" t="s">
        <v>642</v>
      </c>
      <c r="H30" s="456"/>
      <c r="I30" s="319"/>
      <c r="J30" s="319"/>
      <c r="K30" s="319"/>
      <c r="L30" s="319"/>
      <c r="M30" s="325"/>
      <c r="N30" s="325"/>
      <c r="O30" s="325"/>
      <c r="P30" s="330"/>
      <c r="Q30" s="330"/>
      <c r="R30" s="330"/>
      <c r="S30" s="334"/>
      <c r="T30" s="334"/>
      <c r="U30" s="334"/>
      <c r="V30" s="334"/>
      <c r="W30" s="334"/>
      <c r="X30" s="334"/>
      <c r="Y30" s="334"/>
      <c r="Z30" s="343"/>
      <c r="AA30" s="343"/>
      <c r="AB30" s="343"/>
      <c r="AC30" s="343"/>
      <c r="AD30" s="343"/>
      <c r="AE30" s="348"/>
      <c r="AF30" s="348"/>
      <c r="AG30" s="348"/>
      <c r="AH30" s="348"/>
      <c r="AI30" s="348"/>
      <c r="AJ30" s="348"/>
      <c r="AK30" s="348"/>
      <c r="AL30" s="348"/>
      <c r="AM30" s="348"/>
      <c r="AN30" s="348"/>
      <c r="AO30" s="348"/>
      <c r="AP30" s="348"/>
      <c r="AQ30" s="348"/>
      <c r="AR30" s="348"/>
      <c r="AS30" s="348"/>
      <c r="AT30" s="348"/>
      <c r="AU30" s="348"/>
      <c r="AV30" s="354"/>
      <c r="AW30" s="354"/>
      <c r="AX30" s="354"/>
      <c r="AY30" s="354"/>
      <c r="AZ30" s="354"/>
      <c r="BA30" s="354"/>
      <c r="BB30" s="354"/>
      <c r="BC30" s="354"/>
      <c r="BD30" s="354"/>
      <c r="BE30" s="354"/>
      <c r="BF30" s="354"/>
      <c r="BG30" s="354"/>
      <c r="BH30" s="354"/>
      <c r="BI30" s="354"/>
      <c r="BJ30" s="354"/>
      <c r="BK30" s="354"/>
      <c r="BL30" s="354"/>
      <c r="BM30" s="354"/>
      <c r="BN30" s="354"/>
      <c r="BO30" s="354"/>
      <c r="BP30" s="354"/>
      <c r="BQ30" s="357"/>
      <c r="BR30" s="357"/>
      <c r="BS30" s="357"/>
      <c r="BT30" s="357"/>
      <c r="BU30" s="357"/>
      <c r="BV30" s="357"/>
      <c r="BW30" s="357"/>
      <c r="BX30" s="357"/>
      <c r="BY30" s="357"/>
      <c r="BZ30" s="357"/>
      <c r="CA30" s="357"/>
      <c r="CB30" s="360"/>
      <c r="CC30" s="360"/>
      <c r="CD30" s="360"/>
      <c r="CE30" s="360"/>
      <c r="CF30" s="360"/>
      <c r="CG30" s="360"/>
      <c r="CH30" s="360"/>
      <c r="CI30" s="360"/>
      <c r="CJ30" s="360"/>
      <c r="CK30" s="360"/>
      <c r="CL30" s="360"/>
      <c r="CM30" s="360"/>
      <c r="CN30" s="360"/>
      <c r="CO30" s="360"/>
      <c r="CP30" s="360"/>
      <c r="CQ30" s="360"/>
      <c r="CR30" s="360"/>
      <c r="CS30" s="364"/>
      <c r="CT30" s="364"/>
      <c r="CU30" s="364"/>
      <c r="CV30" s="364"/>
      <c r="CW30" s="364"/>
      <c r="CX30" s="364"/>
      <c r="CY30" s="364"/>
      <c r="CZ30" s="364"/>
      <c r="DA30" s="364"/>
      <c r="DB30" s="364"/>
      <c r="DC30" s="364"/>
    </row>
    <row r="31" spans="2:107" ht="19.95" customHeight="1" x14ac:dyDescent="0.3">
      <c r="B31" s="526"/>
      <c r="C31" s="531"/>
      <c r="D31" s="459" t="s">
        <v>619</v>
      </c>
      <c r="E31" s="7" t="s">
        <v>600</v>
      </c>
      <c r="F31" s="457" t="s">
        <v>20</v>
      </c>
      <c r="G31" s="493" t="s">
        <v>642</v>
      </c>
      <c r="I31" s="319"/>
      <c r="J31" s="319"/>
      <c r="K31" s="319"/>
      <c r="L31" s="319"/>
      <c r="M31" s="325"/>
      <c r="N31" s="325"/>
      <c r="O31" s="325"/>
      <c r="P31" s="330"/>
      <c r="Q31" s="330"/>
      <c r="R31" s="330"/>
      <c r="S31" s="334"/>
      <c r="T31" s="334"/>
      <c r="U31" s="334"/>
      <c r="V31" s="334"/>
      <c r="W31" s="334"/>
      <c r="X31" s="334"/>
      <c r="Y31" s="334"/>
      <c r="Z31" s="343"/>
      <c r="AA31" s="343"/>
      <c r="AB31" s="343"/>
      <c r="AC31" s="343"/>
      <c r="AD31" s="343"/>
      <c r="AE31" s="348"/>
      <c r="AF31" s="348"/>
      <c r="AG31" s="348"/>
      <c r="AH31" s="348"/>
      <c r="AI31" s="348"/>
      <c r="AJ31" s="348"/>
      <c r="AK31" s="348"/>
      <c r="AL31" s="348"/>
      <c r="AM31" s="348"/>
      <c r="AN31" s="348"/>
      <c r="AO31" s="348"/>
      <c r="AP31" s="348"/>
      <c r="AQ31" s="348"/>
      <c r="AR31" s="348"/>
      <c r="AS31" s="348"/>
      <c r="AT31" s="348"/>
      <c r="AU31" s="348"/>
      <c r="AV31" s="354"/>
      <c r="AW31" s="354"/>
      <c r="AX31" s="354"/>
      <c r="AY31" s="354"/>
      <c r="AZ31" s="354"/>
      <c r="BA31" s="354"/>
      <c r="BB31" s="354"/>
      <c r="BC31" s="354"/>
      <c r="BD31" s="354"/>
      <c r="BE31" s="354"/>
      <c r="BF31" s="354"/>
      <c r="BG31" s="354"/>
      <c r="BH31" s="354"/>
      <c r="BI31" s="354"/>
      <c r="BJ31" s="354"/>
      <c r="BK31" s="354"/>
      <c r="BL31" s="354"/>
      <c r="BM31" s="354"/>
      <c r="BN31" s="354"/>
      <c r="BO31" s="354"/>
      <c r="BP31" s="354"/>
      <c r="BQ31" s="357"/>
      <c r="BR31" s="357"/>
      <c r="BS31" s="357"/>
      <c r="BT31" s="357"/>
      <c r="BU31" s="357"/>
      <c r="BV31" s="357"/>
      <c r="BW31" s="357"/>
      <c r="BX31" s="357"/>
      <c r="BY31" s="357"/>
      <c r="BZ31" s="357"/>
      <c r="CA31" s="357"/>
      <c r="CB31" s="360"/>
      <c r="CC31" s="360"/>
      <c r="CD31" s="360"/>
      <c r="CE31" s="360"/>
      <c r="CF31" s="360"/>
      <c r="CG31" s="360"/>
      <c r="CH31" s="360"/>
      <c r="CI31" s="360"/>
      <c r="CJ31" s="360"/>
      <c r="CK31" s="360"/>
      <c r="CL31" s="360"/>
      <c r="CM31" s="360"/>
      <c r="CN31" s="360"/>
      <c r="CO31" s="360"/>
      <c r="CP31" s="360"/>
      <c r="CQ31" s="360"/>
      <c r="CR31" s="360"/>
      <c r="CS31" s="364"/>
      <c r="CT31" s="364"/>
      <c r="CU31" s="364"/>
      <c r="CV31" s="364"/>
      <c r="CW31" s="364"/>
      <c r="CX31" s="364"/>
      <c r="CY31" s="364"/>
      <c r="CZ31" s="364"/>
      <c r="DA31" s="364"/>
      <c r="DB31" s="364"/>
      <c r="DC31" s="364"/>
    </row>
    <row r="32" spans="2:107" ht="19.95" customHeight="1" x14ac:dyDescent="0.3">
      <c r="C32" s="468"/>
    </row>
  </sheetData>
  <autoFilter ref="C11:F31"/>
  <mergeCells count="17">
    <mergeCell ref="S6:Y6"/>
    <mergeCell ref="P6:R6"/>
    <mergeCell ref="C12:C16"/>
    <mergeCell ref="Z6:AD6"/>
    <mergeCell ref="CS6:DC6"/>
    <mergeCell ref="AE6:AU6"/>
    <mergeCell ref="CB6:CR6"/>
    <mergeCell ref="BQ6:CA6"/>
    <mergeCell ref="AV6:BP6"/>
    <mergeCell ref="B12:B31"/>
    <mergeCell ref="C17:C20"/>
    <mergeCell ref="C21:C25"/>
    <mergeCell ref="C26:C31"/>
    <mergeCell ref="B1:N1"/>
    <mergeCell ref="B3:G3"/>
    <mergeCell ref="I6:L6"/>
    <mergeCell ref="M6:O6"/>
  </mergeCells>
  <dataValidations count="1">
    <dataValidation type="list" allowBlank="1" showInputMessage="1" showErrorMessage="1" sqref="I12:DC31">
      <formula1>Mandatory1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K176"/>
  <sheetViews>
    <sheetView tabSelected="1" topLeftCell="A9" workbookViewId="0">
      <selection activeCell="F23" sqref="F23"/>
    </sheetView>
  </sheetViews>
  <sheetFormatPr defaultColWidth="8.88671875" defaultRowHeight="13.2" x14ac:dyDescent="0.25"/>
  <cols>
    <col min="1" max="1" width="8.88671875" style="580"/>
    <col min="2" max="2" width="20.5546875" style="579" customWidth="1"/>
    <col min="3" max="3" width="38.44140625" style="580" customWidth="1"/>
    <col min="4" max="4" width="15.6640625" style="581" customWidth="1"/>
    <col min="5" max="5" width="13.44140625" style="579" bestFit="1" customWidth="1"/>
    <col min="6" max="6" width="12.33203125" style="579" customWidth="1"/>
    <col min="7" max="7" width="11.33203125" style="579" customWidth="1"/>
    <col min="8" max="8" width="17.33203125" style="579" customWidth="1"/>
    <col min="9" max="10" width="15.33203125" style="579" bestFit="1" customWidth="1"/>
    <col min="11" max="16384" width="8.88671875" style="580"/>
  </cols>
  <sheetData>
    <row r="2" spans="2:10" ht="13.8" thickBot="1" x14ac:dyDescent="0.3"/>
    <row r="3" spans="2:10" x14ac:dyDescent="0.25">
      <c r="D3" s="582" t="s">
        <v>618</v>
      </c>
      <c r="E3" s="583"/>
      <c r="F3" s="583"/>
      <c r="G3" s="583"/>
      <c r="H3" s="583"/>
      <c r="I3" s="584"/>
      <c r="J3" s="585"/>
    </row>
    <row r="4" spans="2:10" x14ac:dyDescent="0.25">
      <c r="D4" s="586" t="s">
        <v>549</v>
      </c>
      <c r="E4" s="587" t="s">
        <v>550</v>
      </c>
      <c r="F4" s="587" t="s">
        <v>551</v>
      </c>
      <c r="G4" s="587" t="s">
        <v>552</v>
      </c>
      <c r="H4" s="587" t="s">
        <v>553</v>
      </c>
      <c r="I4" s="588" t="s">
        <v>619</v>
      </c>
      <c r="J4" s="588"/>
    </row>
    <row r="5" spans="2:10" ht="53.4" thickBot="1" x14ac:dyDescent="0.3">
      <c r="D5" s="589" t="s">
        <v>603</v>
      </c>
      <c r="E5" s="590" t="s">
        <v>604</v>
      </c>
      <c r="F5" s="590" t="s">
        <v>601</v>
      </c>
      <c r="G5" s="590" t="s">
        <v>644</v>
      </c>
      <c r="H5" s="590" t="s">
        <v>602</v>
      </c>
      <c r="I5" s="591" t="s">
        <v>645</v>
      </c>
      <c r="J5" s="591" t="s">
        <v>646</v>
      </c>
    </row>
    <row r="6" spans="2:10" ht="23.4" customHeight="1" thickBot="1" x14ac:dyDescent="0.3">
      <c r="B6" s="592" t="s">
        <v>520</v>
      </c>
      <c r="C6" s="593" t="s">
        <v>647</v>
      </c>
      <c r="D6" s="594"/>
      <c r="E6" s="594"/>
      <c r="F6" s="594"/>
      <c r="G6" s="595"/>
      <c r="H6" s="594"/>
      <c r="I6" s="596"/>
      <c r="J6" s="596"/>
    </row>
    <row r="7" spans="2:10" x14ac:dyDescent="0.25">
      <c r="B7" s="597" t="s">
        <v>648</v>
      </c>
      <c r="C7" s="598" t="s">
        <v>649</v>
      </c>
      <c r="D7" s="599" t="s">
        <v>650</v>
      </c>
      <c r="E7" s="600" t="s">
        <v>650</v>
      </c>
      <c r="F7" s="600" t="s">
        <v>650</v>
      </c>
      <c r="G7" s="600" t="s">
        <v>651</v>
      </c>
      <c r="H7" s="600" t="s">
        <v>650</v>
      </c>
      <c r="I7" s="600" t="s">
        <v>650</v>
      </c>
      <c r="J7" s="601" t="s">
        <v>652</v>
      </c>
    </row>
    <row r="8" spans="2:10" x14ac:dyDescent="0.25">
      <c r="B8" s="602"/>
      <c r="C8" s="603" t="s">
        <v>653</v>
      </c>
      <c r="D8" s="604" t="s">
        <v>650</v>
      </c>
      <c r="E8" s="605" t="s">
        <v>650</v>
      </c>
      <c r="F8" s="605" t="s">
        <v>650</v>
      </c>
      <c r="G8" s="605" t="s">
        <v>651</v>
      </c>
      <c r="H8" s="605" t="s">
        <v>651</v>
      </c>
      <c r="I8" s="605" t="s">
        <v>650</v>
      </c>
      <c r="J8" s="606" t="s">
        <v>651</v>
      </c>
    </row>
    <row r="9" spans="2:10" x14ac:dyDescent="0.25">
      <c r="B9" s="602"/>
      <c r="C9" s="607" t="s">
        <v>654</v>
      </c>
      <c r="D9" s="604" t="s">
        <v>650</v>
      </c>
      <c r="E9" s="605" t="s">
        <v>650</v>
      </c>
      <c r="F9" s="605" t="s">
        <v>650</v>
      </c>
      <c r="G9" s="605" t="s">
        <v>651</v>
      </c>
      <c r="H9" s="605" t="s">
        <v>650</v>
      </c>
      <c r="I9" s="605" t="s">
        <v>650</v>
      </c>
      <c r="J9" s="606" t="s">
        <v>652</v>
      </c>
    </row>
    <row r="10" spans="2:10" ht="13.8" thickBot="1" x14ac:dyDescent="0.3">
      <c r="B10" s="602"/>
      <c r="C10" s="608" t="s">
        <v>655</v>
      </c>
      <c r="D10" s="604" t="s">
        <v>650</v>
      </c>
      <c r="E10" s="605" t="s">
        <v>650</v>
      </c>
      <c r="F10" s="605" t="s">
        <v>650</v>
      </c>
      <c r="G10" s="605" t="s">
        <v>651</v>
      </c>
      <c r="H10" s="605" t="s">
        <v>651</v>
      </c>
      <c r="I10" s="605" t="s">
        <v>650</v>
      </c>
      <c r="J10" s="606" t="s">
        <v>652</v>
      </c>
    </row>
    <row r="11" spans="2:10" x14ac:dyDescent="0.25">
      <c r="B11" s="597" t="s">
        <v>656</v>
      </c>
      <c r="C11" s="609" t="s">
        <v>657</v>
      </c>
      <c r="D11" s="604" t="s">
        <v>650</v>
      </c>
      <c r="E11" s="605" t="s">
        <v>650</v>
      </c>
      <c r="F11" s="605" t="s">
        <v>650</v>
      </c>
      <c r="G11" s="605" t="s">
        <v>651</v>
      </c>
      <c r="H11" s="605" t="s">
        <v>651</v>
      </c>
      <c r="I11" s="605" t="s">
        <v>650</v>
      </c>
      <c r="J11" s="606" t="s">
        <v>652</v>
      </c>
    </row>
    <row r="12" spans="2:10" x14ac:dyDescent="0.25">
      <c r="B12" s="602"/>
      <c r="C12" s="610" t="s">
        <v>658</v>
      </c>
      <c r="D12" s="604" t="s">
        <v>650</v>
      </c>
      <c r="E12" s="605" t="s">
        <v>650</v>
      </c>
      <c r="F12" s="605" t="s">
        <v>650</v>
      </c>
      <c r="G12" s="605" t="s">
        <v>651</v>
      </c>
      <c r="H12" s="605" t="s">
        <v>651</v>
      </c>
      <c r="I12" s="605" t="s">
        <v>650</v>
      </c>
      <c r="J12" s="606" t="s">
        <v>651</v>
      </c>
    </row>
    <row r="13" spans="2:10" x14ac:dyDescent="0.25">
      <c r="B13" s="602"/>
      <c r="C13" s="610" t="s">
        <v>659</v>
      </c>
      <c r="D13" s="604" t="s">
        <v>650</v>
      </c>
      <c r="E13" s="605" t="s">
        <v>650</v>
      </c>
      <c r="F13" s="605" t="s">
        <v>650</v>
      </c>
      <c r="G13" s="605" t="s">
        <v>651</v>
      </c>
      <c r="H13" s="605" t="s">
        <v>651</v>
      </c>
      <c r="I13" s="605" t="s">
        <v>650</v>
      </c>
      <c r="J13" s="606" t="s">
        <v>651</v>
      </c>
    </row>
    <row r="14" spans="2:10" ht="14.4" customHeight="1" thickBot="1" x14ac:dyDescent="0.3">
      <c r="B14" s="611"/>
      <c r="C14" s="612" t="s">
        <v>660</v>
      </c>
      <c r="D14" s="604" t="s">
        <v>650</v>
      </c>
      <c r="E14" s="605" t="s">
        <v>650</v>
      </c>
      <c r="F14" s="605" t="s">
        <v>650</v>
      </c>
      <c r="G14" s="605" t="s">
        <v>651</v>
      </c>
      <c r="H14" s="605" t="s">
        <v>651</v>
      </c>
      <c r="I14" s="605" t="s">
        <v>650</v>
      </c>
      <c r="J14" s="606" t="s">
        <v>651</v>
      </c>
    </row>
    <row r="15" spans="2:10" x14ac:dyDescent="0.25">
      <c r="B15" s="597" t="s">
        <v>661</v>
      </c>
      <c r="C15" s="613" t="s">
        <v>662</v>
      </c>
      <c r="D15" s="604" t="s">
        <v>650</v>
      </c>
      <c r="E15" s="605" t="s">
        <v>650</v>
      </c>
      <c r="F15" s="605" t="s">
        <v>650</v>
      </c>
      <c r="G15" s="605" t="s">
        <v>651</v>
      </c>
      <c r="H15" s="605" t="s">
        <v>651</v>
      </c>
      <c r="I15" s="605" t="s">
        <v>650</v>
      </c>
      <c r="J15" s="606" t="s">
        <v>652</v>
      </c>
    </row>
    <row r="16" spans="2:10" x14ac:dyDescent="0.25">
      <c r="B16" s="602"/>
      <c r="C16" s="614" t="s">
        <v>663</v>
      </c>
      <c r="D16" s="604" t="s">
        <v>650</v>
      </c>
      <c r="E16" s="605" t="s">
        <v>650</v>
      </c>
      <c r="F16" s="605" t="s">
        <v>650</v>
      </c>
      <c r="G16" s="605" t="s">
        <v>651</v>
      </c>
      <c r="H16" s="605" t="s">
        <v>651</v>
      </c>
      <c r="I16" s="605" t="s">
        <v>650</v>
      </c>
      <c r="J16" s="606" t="s">
        <v>651</v>
      </c>
    </row>
    <row r="17" spans="2:11" x14ac:dyDescent="0.25">
      <c r="B17" s="602"/>
      <c r="C17" s="614" t="s">
        <v>664</v>
      </c>
      <c r="D17" s="604" t="s">
        <v>650</v>
      </c>
      <c r="E17" s="605" t="s">
        <v>650</v>
      </c>
      <c r="F17" s="605" t="s">
        <v>650</v>
      </c>
      <c r="G17" s="605" t="s">
        <v>651</v>
      </c>
      <c r="H17" s="605" t="s">
        <v>651</v>
      </c>
      <c r="I17" s="605" t="s">
        <v>650</v>
      </c>
      <c r="J17" s="606" t="s">
        <v>651</v>
      </c>
    </row>
    <row r="18" spans="2:11" ht="16.2" customHeight="1" x14ac:dyDescent="0.25">
      <c r="B18" s="602"/>
      <c r="C18" s="614" t="s">
        <v>665</v>
      </c>
      <c r="D18" s="604" t="s">
        <v>650</v>
      </c>
      <c r="E18" s="605" t="s">
        <v>650</v>
      </c>
      <c r="F18" s="605" t="s">
        <v>650</v>
      </c>
      <c r="G18" s="605" t="s">
        <v>651</v>
      </c>
      <c r="H18" s="605" t="s">
        <v>651</v>
      </c>
      <c r="I18" s="605" t="s">
        <v>650</v>
      </c>
      <c r="J18" s="606" t="s">
        <v>651</v>
      </c>
    </row>
    <row r="19" spans="2:11" ht="14.4" customHeight="1" x14ac:dyDescent="0.25">
      <c r="B19" s="602"/>
      <c r="C19" s="614" t="s">
        <v>666</v>
      </c>
      <c r="D19" s="604" t="s">
        <v>650</v>
      </c>
      <c r="E19" s="605" t="s">
        <v>650</v>
      </c>
      <c r="F19" s="605" t="s">
        <v>650</v>
      </c>
      <c r="G19" s="605" t="s">
        <v>651</v>
      </c>
      <c r="H19" s="605" t="s">
        <v>651</v>
      </c>
      <c r="I19" s="605" t="s">
        <v>650</v>
      </c>
      <c r="J19" s="606" t="s">
        <v>651</v>
      </c>
    </row>
    <row r="20" spans="2:11" x14ac:dyDescent="0.25">
      <c r="B20" s="602"/>
      <c r="C20" s="614" t="s">
        <v>667</v>
      </c>
      <c r="D20" s="604" t="s">
        <v>650</v>
      </c>
      <c r="E20" s="605" t="s">
        <v>650</v>
      </c>
      <c r="F20" s="605" t="s">
        <v>650</v>
      </c>
      <c r="G20" s="605" t="s">
        <v>651</v>
      </c>
      <c r="H20" s="605" t="s">
        <v>651</v>
      </c>
      <c r="I20" s="605" t="s">
        <v>650</v>
      </c>
      <c r="J20" s="606" t="s">
        <v>651</v>
      </c>
    </row>
    <row r="21" spans="2:11" ht="27" thickBot="1" x14ac:dyDescent="0.3">
      <c r="B21" s="611"/>
      <c r="C21" s="615" t="s">
        <v>668</v>
      </c>
      <c r="D21" s="604" t="s">
        <v>650</v>
      </c>
      <c r="E21" s="605" t="s">
        <v>650</v>
      </c>
      <c r="F21" s="605" t="s">
        <v>650</v>
      </c>
      <c r="G21" s="605" t="s">
        <v>651</v>
      </c>
      <c r="H21" s="605" t="s">
        <v>651</v>
      </c>
      <c r="I21" s="605" t="s">
        <v>650</v>
      </c>
      <c r="J21" s="606" t="s">
        <v>651</v>
      </c>
    </row>
    <row r="22" spans="2:11" x14ac:dyDescent="0.25">
      <c r="B22" s="597" t="s">
        <v>669</v>
      </c>
      <c r="C22" s="616" t="s">
        <v>670</v>
      </c>
      <c r="D22" s="604" t="s">
        <v>650</v>
      </c>
      <c r="E22" s="605" t="s">
        <v>650</v>
      </c>
      <c r="F22" s="605" t="s">
        <v>650</v>
      </c>
      <c r="G22" s="605" t="s">
        <v>651</v>
      </c>
      <c r="H22" s="605" t="s">
        <v>651</v>
      </c>
      <c r="I22" s="605" t="s">
        <v>650</v>
      </c>
      <c r="J22" s="606" t="s">
        <v>651</v>
      </c>
    </row>
    <row r="23" spans="2:11" ht="26.4" x14ac:dyDescent="0.25">
      <c r="B23" s="602"/>
      <c r="C23" s="603" t="s">
        <v>671</v>
      </c>
      <c r="D23" s="604" t="s">
        <v>650</v>
      </c>
      <c r="E23" s="605" t="s">
        <v>650</v>
      </c>
      <c r="F23" s="605" t="s">
        <v>650</v>
      </c>
      <c r="G23" s="605" t="s">
        <v>651</v>
      </c>
      <c r="H23" s="605" t="s">
        <v>651</v>
      </c>
      <c r="I23" s="605" t="s">
        <v>650</v>
      </c>
      <c r="J23" s="606" t="s">
        <v>651</v>
      </c>
    </row>
    <row r="24" spans="2:11" ht="13.8" thickBot="1" x14ac:dyDescent="0.3">
      <c r="B24" s="611"/>
      <c r="C24" s="617" t="s">
        <v>672</v>
      </c>
      <c r="D24" s="604" t="s">
        <v>650</v>
      </c>
      <c r="E24" s="605" t="s">
        <v>650</v>
      </c>
      <c r="F24" s="605" t="s">
        <v>650</v>
      </c>
      <c r="G24" s="605" t="s">
        <v>651</v>
      </c>
      <c r="H24" s="605" t="s">
        <v>651</v>
      </c>
      <c r="I24" s="605" t="s">
        <v>650</v>
      </c>
      <c r="J24" s="606" t="s">
        <v>652</v>
      </c>
    </row>
    <row r="25" spans="2:11" x14ac:dyDescent="0.25">
      <c r="B25" s="618" t="s">
        <v>673</v>
      </c>
      <c r="C25" s="619" t="s">
        <v>674</v>
      </c>
      <c r="D25" s="604" t="s">
        <v>650</v>
      </c>
      <c r="E25" s="605" t="s">
        <v>650</v>
      </c>
      <c r="F25" s="605" t="s">
        <v>650</v>
      </c>
      <c r="G25" s="605" t="s">
        <v>651</v>
      </c>
      <c r="H25" s="605" t="s">
        <v>651</v>
      </c>
      <c r="I25" s="605" t="s">
        <v>650</v>
      </c>
      <c r="J25" s="606" t="s">
        <v>652</v>
      </c>
    </row>
    <row r="26" spans="2:11" x14ac:dyDescent="0.25">
      <c r="B26" s="620"/>
      <c r="C26" s="621" t="s">
        <v>675</v>
      </c>
      <c r="D26" s="604" t="s">
        <v>650</v>
      </c>
      <c r="E26" s="605" t="s">
        <v>650</v>
      </c>
      <c r="F26" s="605" t="s">
        <v>650</v>
      </c>
      <c r="G26" s="605" t="s">
        <v>651</v>
      </c>
      <c r="H26" s="605" t="s">
        <v>651</v>
      </c>
      <c r="I26" s="605" t="s">
        <v>650</v>
      </c>
      <c r="J26" s="606" t="s">
        <v>651</v>
      </c>
    </row>
    <row r="27" spans="2:11" ht="13.8" thickBot="1" x14ac:dyDescent="0.3">
      <c r="B27" s="620"/>
      <c r="C27" s="622" t="s">
        <v>676</v>
      </c>
      <c r="D27" s="623" t="s">
        <v>650</v>
      </c>
      <c r="E27" s="624" t="s">
        <v>650</v>
      </c>
      <c r="F27" s="624" t="s">
        <v>650</v>
      </c>
      <c r="G27" s="624" t="s">
        <v>651</v>
      </c>
      <c r="H27" s="624" t="s">
        <v>651</v>
      </c>
      <c r="I27" s="624" t="s">
        <v>650</v>
      </c>
      <c r="J27" s="625" t="s">
        <v>651</v>
      </c>
    </row>
    <row r="28" spans="2:11" s="632" customFormat="1" x14ac:dyDescent="0.25">
      <c r="B28" s="626" t="s">
        <v>392</v>
      </c>
      <c r="C28" s="627" t="s">
        <v>58</v>
      </c>
      <c r="D28" s="628" t="s">
        <v>650</v>
      </c>
      <c r="E28" s="629" t="s">
        <v>651</v>
      </c>
      <c r="F28" s="629" t="s">
        <v>651</v>
      </c>
      <c r="G28" s="629" t="s">
        <v>651</v>
      </c>
      <c r="H28" s="629" t="s">
        <v>651</v>
      </c>
      <c r="I28" s="629" t="s">
        <v>651</v>
      </c>
      <c r="J28" s="630" t="s">
        <v>651</v>
      </c>
      <c r="K28" s="631"/>
    </row>
    <row r="29" spans="2:11" s="632" customFormat="1" ht="14.4" customHeight="1" x14ac:dyDescent="0.25">
      <c r="B29" s="633"/>
      <c r="C29" s="634" t="s">
        <v>677</v>
      </c>
      <c r="D29" s="635" t="s">
        <v>650</v>
      </c>
      <c r="E29" s="629" t="s">
        <v>651</v>
      </c>
      <c r="F29" s="629" t="s">
        <v>651</v>
      </c>
      <c r="G29" s="629" t="s">
        <v>651</v>
      </c>
      <c r="H29" s="629" t="s">
        <v>651</v>
      </c>
      <c r="I29" s="629" t="s">
        <v>651</v>
      </c>
      <c r="J29" s="636" t="s">
        <v>651</v>
      </c>
      <c r="K29" s="631"/>
    </row>
    <row r="30" spans="2:11" s="632" customFormat="1" ht="13.8" thickBot="1" x14ac:dyDescent="0.3">
      <c r="B30" s="637"/>
      <c r="C30" s="638" t="s">
        <v>678</v>
      </c>
      <c r="D30" s="639" t="s">
        <v>650</v>
      </c>
      <c r="E30" s="640" t="s">
        <v>651</v>
      </c>
      <c r="F30" s="640" t="s">
        <v>651</v>
      </c>
      <c r="G30" s="640" t="s">
        <v>651</v>
      </c>
      <c r="H30" s="640" t="s">
        <v>651</v>
      </c>
      <c r="I30" s="640" t="s">
        <v>651</v>
      </c>
      <c r="J30" s="641" t="s">
        <v>652</v>
      </c>
      <c r="K30" s="631"/>
    </row>
    <row r="31" spans="2:11" s="632" customFormat="1" x14ac:dyDescent="0.25">
      <c r="B31" s="642"/>
      <c r="C31" s="631"/>
      <c r="D31" s="643"/>
      <c r="E31" s="643"/>
      <c r="F31" s="643"/>
      <c r="G31" s="643"/>
      <c r="H31" s="643"/>
      <c r="I31" s="643"/>
      <c r="J31" s="643"/>
      <c r="K31" s="631"/>
    </row>
    <row r="32" spans="2:11" s="632" customFormat="1" x14ac:dyDescent="0.25">
      <c r="B32" s="644"/>
      <c r="D32" s="645"/>
      <c r="E32" s="645"/>
      <c r="F32" s="645"/>
      <c r="G32" s="645"/>
      <c r="H32" s="645"/>
      <c r="I32" s="645"/>
      <c r="J32" s="645"/>
    </row>
    <row r="33" spans="2:10" s="632" customFormat="1" x14ac:dyDescent="0.25">
      <c r="B33" s="644"/>
      <c r="D33" s="645"/>
      <c r="E33" s="645"/>
      <c r="F33" s="645"/>
      <c r="G33" s="645"/>
      <c r="H33" s="645"/>
      <c r="I33" s="645"/>
      <c r="J33" s="645"/>
    </row>
    <row r="34" spans="2:10" s="632" customFormat="1" x14ac:dyDescent="0.25">
      <c r="B34" s="644"/>
      <c r="D34" s="645"/>
      <c r="E34" s="645"/>
      <c r="F34" s="645"/>
      <c r="G34" s="645"/>
      <c r="H34" s="645"/>
      <c r="I34" s="645"/>
      <c r="J34" s="645"/>
    </row>
    <row r="35" spans="2:10" s="632" customFormat="1" x14ac:dyDescent="0.25">
      <c r="B35" s="644"/>
      <c r="C35" s="646"/>
      <c r="D35" s="645"/>
      <c r="E35" s="645"/>
      <c r="F35" s="645"/>
      <c r="G35" s="645"/>
      <c r="H35" s="645"/>
      <c r="I35" s="645"/>
      <c r="J35" s="645"/>
    </row>
    <row r="36" spans="2:10" s="632" customFormat="1" x14ac:dyDescent="0.25">
      <c r="B36" s="644"/>
      <c r="C36" s="646"/>
      <c r="D36" s="645"/>
      <c r="E36" s="645"/>
      <c r="F36" s="645"/>
      <c r="G36" s="645"/>
      <c r="H36" s="645"/>
      <c r="I36" s="645"/>
      <c r="J36" s="645"/>
    </row>
    <row r="37" spans="2:10" s="632" customFormat="1" ht="14.4" customHeight="1" x14ac:dyDescent="0.25">
      <c r="B37" s="644"/>
      <c r="C37" s="646"/>
      <c r="D37" s="645"/>
      <c r="E37" s="645"/>
      <c r="F37" s="645"/>
      <c r="G37" s="645"/>
      <c r="H37" s="645"/>
      <c r="I37" s="645"/>
      <c r="J37" s="645"/>
    </row>
    <row r="38" spans="2:10" s="632" customFormat="1" ht="14.4" customHeight="1" x14ac:dyDescent="0.25">
      <c r="B38" s="644"/>
      <c r="C38" s="646"/>
      <c r="D38" s="645"/>
      <c r="E38" s="645"/>
      <c r="F38" s="645"/>
      <c r="G38" s="645"/>
      <c r="H38" s="645"/>
      <c r="I38" s="645"/>
      <c r="J38" s="645"/>
    </row>
    <row r="39" spans="2:10" s="632" customFormat="1" ht="14.4" customHeight="1" x14ac:dyDescent="0.25">
      <c r="B39" s="644"/>
      <c r="C39" s="646"/>
      <c r="D39" s="645"/>
      <c r="E39" s="645"/>
      <c r="F39" s="645"/>
      <c r="G39" s="645"/>
      <c r="H39" s="645"/>
      <c r="I39" s="645"/>
      <c r="J39" s="645"/>
    </row>
    <row r="40" spans="2:10" s="632" customFormat="1" ht="15" customHeight="1" x14ac:dyDescent="0.25">
      <c r="B40" s="644"/>
      <c r="C40" s="646"/>
      <c r="D40" s="645"/>
      <c r="E40" s="645"/>
      <c r="F40" s="645"/>
      <c r="G40" s="645"/>
      <c r="H40" s="645"/>
      <c r="I40" s="645"/>
      <c r="J40" s="645"/>
    </row>
    <row r="41" spans="2:10" s="632" customFormat="1" ht="15" customHeight="1" x14ac:dyDescent="0.25">
      <c r="B41" s="644"/>
      <c r="C41" s="646"/>
      <c r="D41" s="645"/>
      <c r="E41" s="645"/>
      <c r="F41" s="645"/>
      <c r="G41" s="645"/>
      <c r="H41" s="645"/>
      <c r="I41" s="645"/>
      <c r="J41" s="645"/>
    </row>
    <row r="42" spans="2:10" s="632" customFormat="1" x14ac:dyDescent="0.25">
      <c r="B42" s="644"/>
      <c r="C42" s="646"/>
      <c r="D42" s="645"/>
      <c r="E42" s="645"/>
      <c r="F42" s="645"/>
      <c r="G42" s="645"/>
      <c r="H42" s="645"/>
      <c r="I42" s="645"/>
      <c r="J42" s="645"/>
    </row>
    <row r="43" spans="2:10" s="632" customFormat="1" x14ac:dyDescent="0.25">
      <c r="B43" s="644"/>
      <c r="C43" s="647"/>
      <c r="D43" s="645"/>
      <c r="E43" s="645"/>
      <c r="F43" s="645"/>
      <c r="G43" s="645"/>
      <c r="H43" s="645"/>
      <c r="I43" s="645"/>
      <c r="J43" s="645"/>
    </row>
    <row r="44" spans="2:10" s="632" customFormat="1" ht="15" customHeight="1" x14ac:dyDescent="0.25">
      <c r="B44" s="644"/>
      <c r="D44" s="645"/>
      <c r="E44" s="645"/>
      <c r="F44" s="645"/>
      <c r="G44" s="645"/>
      <c r="H44" s="645"/>
      <c r="I44" s="645"/>
      <c r="J44" s="645"/>
    </row>
    <row r="45" spans="2:10" s="632" customFormat="1" ht="14.4" customHeight="1" x14ac:dyDescent="0.25">
      <c r="B45" s="644"/>
      <c r="C45" s="648"/>
      <c r="D45" s="645"/>
      <c r="E45" s="645"/>
      <c r="F45" s="645"/>
      <c r="G45" s="645"/>
      <c r="H45" s="645"/>
      <c r="I45" s="645"/>
      <c r="J45" s="645"/>
    </row>
    <row r="46" spans="2:10" s="632" customFormat="1" x14ac:dyDescent="0.25">
      <c r="B46" s="644"/>
      <c r="C46" s="649"/>
      <c r="D46" s="645"/>
      <c r="E46" s="645"/>
      <c r="F46" s="645"/>
      <c r="G46" s="645"/>
      <c r="H46" s="645"/>
      <c r="I46" s="645"/>
      <c r="J46" s="645"/>
    </row>
    <row r="47" spans="2:10" s="632" customFormat="1" x14ac:dyDescent="0.25">
      <c r="B47" s="644"/>
      <c r="C47" s="649"/>
      <c r="D47" s="645"/>
      <c r="E47" s="645"/>
      <c r="F47" s="645"/>
      <c r="G47" s="645"/>
      <c r="H47" s="645"/>
      <c r="I47" s="645"/>
      <c r="J47" s="645"/>
    </row>
    <row r="48" spans="2:10" s="632" customFormat="1" x14ac:dyDescent="0.25">
      <c r="B48" s="644"/>
      <c r="D48" s="645"/>
      <c r="E48" s="645"/>
      <c r="F48" s="645"/>
      <c r="G48" s="645"/>
      <c r="H48" s="645"/>
      <c r="I48" s="645"/>
      <c r="J48" s="645"/>
    </row>
    <row r="49" spans="2:10" s="632" customFormat="1" x14ac:dyDescent="0.25">
      <c r="B49" s="644"/>
      <c r="D49" s="645"/>
      <c r="E49" s="645"/>
      <c r="F49" s="645"/>
      <c r="G49" s="645"/>
      <c r="H49" s="645"/>
      <c r="I49" s="645"/>
      <c r="J49" s="645"/>
    </row>
    <row r="50" spans="2:10" s="632" customFormat="1" x14ac:dyDescent="0.25">
      <c r="B50" s="644"/>
      <c r="D50" s="645"/>
      <c r="E50" s="645"/>
      <c r="F50" s="645"/>
      <c r="G50" s="645"/>
      <c r="H50" s="645"/>
      <c r="I50" s="645"/>
      <c r="J50" s="645"/>
    </row>
    <row r="51" spans="2:10" s="632" customFormat="1" x14ac:dyDescent="0.25">
      <c r="B51" s="644"/>
      <c r="D51" s="645"/>
      <c r="E51" s="645"/>
      <c r="F51" s="645"/>
      <c r="G51" s="645"/>
      <c r="H51" s="645"/>
      <c r="I51" s="645"/>
      <c r="J51" s="645"/>
    </row>
    <row r="52" spans="2:10" s="632" customFormat="1" x14ac:dyDescent="0.25">
      <c r="B52" s="644"/>
      <c r="D52" s="645"/>
      <c r="E52" s="645"/>
      <c r="F52" s="645"/>
      <c r="G52" s="645"/>
      <c r="H52" s="645"/>
      <c r="I52" s="645"/>
      <c r="J52" s="645"/>
    </row>
    <row r="53" spans="2:10" s="632" customFormat="1" x14ac:dyDescent="0.25">
      <c r="B53" s="644"/>
      <c r="D53" s="645"/>
      <c r="E53" s="645"/>
      <c r="F53" s="645"/>
      <c r="G53" s="645"/>
      <c r="H53" s="645"/>
      <c r="I53" s="645"/>
      <c r="J53" s="645"/>
    </row>
    <row r="54" spans="2:10" s="632" customFormat="1" x14ac:dyDescent="0.25">
      <c r="B54" s="644"/>
      <c r="D54" s="645"/>
      <c r="E54" s="645"/>
      <c r="F54" s="645"/>
      <c r="G54" s="645"/>
      <c r="H54" s="645"/>
      <c r="I54" s="645"/>
      <c r="J54" s="645"/>
    </row>
    <row r="55" spans="2:10" s="632" customFormat="1" x14ac:dyDescent="0.25">
      <c r="B55" s="644"/>
      <c r="D55" s="645"/>
      <c r="E55" s="645"/>
      <c r="F55" s="645"/>
      <c r="G55" s="645"/>
      <c r="H55" s="645"/>
      <c r="I55" s="645"/>
      <c r="J55" s="645"/>
    </row>
    <row r="56" spans="2:10" s="632" customFormat="1" x14ac:dyDescent="0.25">
      <c r="B56" s="644"/>
      <c r="D56" s="645"/>
      <c r="E56" s="645"/>
      <c r="F56" s="645"/>
      <c r="G56" s="645"/>
      <c r="H56" s="645"/>
      <c r="I56" s="645"/>
      <c r="J56" s="645"/>
    </row>
    <row r="57" spans="2:10" x14ac:dyDescent="0.25">
      <c r="E57" s="581"/>
      <c r="F57" s="581"/>
      <c r="G57" s="581"/>
      <c r="H57" s="581"/>
      <c r="I57" s="581"/>
      <c r="J57" s="581"/>
    </row>
    <row r="58" spans="2:10" x14ac:dyDescent="0.25">
      <c r="E58" s="581"/>
      <c r="F58" s="581"/>
      <c r="G58" s="581"/>
      <c r="H58" s="581"/>
      <c r="I58" s="581"/>
      <c r="J58" s="581"/>
    </row>
    <row r="59" spans="2:10" x14ac:dyDescent="0.25">
      <c r="E59" s="581"/>
      <c r="F59" s="581"/>
      <c r="G59" s="581"/>
      <c r="H59" s="581"/>
      <c r="I59" s="581"/>
      <c r="J59" s="581"/>
    </row>
    <row r="60" spans="2:10" x14ac:dyDescent="0.25">
      <c r="E60" s="581"/>
      <c r="F60" s="581"/>
      <c r="G60" s="581"/>
      <c r="H60" s="581"/>
      <c r="I60" s="581"/>
      <c r="J60" s="581"/>
    </row>
    <row r="61" spans="2:10" x14ac:dyDescent="0.25">
      <c r="E61" s="581"/>
      <c r="F61" s="581"/>
      <c r="G61" s="581"/>
      <c r="H61" s="581"/>
      <c r="I61" s="581"/>
      <c r="J61" s="581"/>
    </row>
    <row r="62" spans="2:10" x14ac:dyDescent="0.25">
      <c r="E62" s="581"/>
      <c r="F62" s="581"/>
      <c r="G62" s="581"/>
      <c r="H62" s="581"/>
      <c r="I62" s="581"/>
      <c r="J62" s="581"/>
    </row>
    <row r="63" spans="2:10" x14ac:dyDescent="0.25">
      <c r="E63" s="581"/>
      <c r="F63" s="581"/>
      <c r="G63" s="581"/>
      <c r="H63" s="581"/>
      <c r="I63" s="581"/>
      <c r="J63" s="581"/>
    </row>
    <row r="64" spans="2:10" x14ac:dyDescent="0.25">
      <c r="E64" s="581"/>
      <c r="F64" s="581"/>
      <c r="G64" s="581"/>
      <c r="H64" s="581"/>
      <c r="I64" s="581"/>
      <c r="J64" s="581"/>
    </row>
    <row r="65" spans="5:10" x14ac:dyDescent="0.25">
      <c r="E65" s="581"/>
      <c r="F65" s="581"/>
      <c r="G65" s="581"/>
      <c r="H65" s="581"/>
      <c r="I65" s="581"/>
      <c r="J65" s="581"/>
    </row>
    <row r="66" spans="5:10" x14ac:dyDescent="0.25">
      <c r="E66" s="581"/>
      <c r="F66" s="581"/>
      <c r="G66" s="581"/>
      <c r="H66" s="581"/>
      <c r="I66" s="581"/>
      <c r="J66" s="581"/>
    </row>
    <row r="67" spans="5:10" x14ac:dyDescent="0.25">
      <c r="E67" s="581"/>
      <c r="F67" s="581"/>
      <c r="G67" s="581"/>
      <c r="H67" s="581"/>
      <c r="I67" s="581"/>
      <c r="J67" s="581"/>
    </row>
    <row r="68" spans="5:10" x14ac:dyDescent="0.25">
      <c r="E68" s="581"/>
      <c r="F68" s="581"/>
      <c r="G68" s="581"/>
      <c r="H68" s="581"/>
      <c r="I68" s="581"/>
      <c r="J68" s="581"/>
    </row>
    <row r="69" spans="5:10" x14ac:dyDescent="0.25">
      <c r="E69" s="581"/>
      <c r="F69" s="581"/>
      <c r="G69" s="581"/>
      <c r="H69" s="581"/>
      <c r="I69" s="581"/>
      <c r="J69" s="581"/>
    </row>
    <row r="70" spans="5:10" x14ac:dyDescent="0.25">
      <c r="E70" s="581"/>
      <c r="F70" s="581"/>
      <c r="G70" s="581"/>
      <c r="H70" s="581"/>
      <c r="I70" s="581"/>
      <c r="J70" s="581"/>
    </row>
    <row r="71" spans="5:10" x14ac:dyDescent="0.25">
      <c r="E71" s="581"/>
      <c r="F71" s="581"/>
      <c r="G71" s="581"/>
      <c r="H71" s="581"/>
      <c r="I71" s="581"/>
      <c r="J71" s="581"/>
    </row>
    <row r="72" spans="5:10" x14ac:dyDescent="0.25">
      <c r="E72" s="581"/>
      <c r="F72" s="581"/>
      <c r="G72" s="581"/>
      <c r="H72" s="581"/>
      <c r="I72" s="581"/>
      <c r="J72" s="581"/>
    </row>
    <row r="73" spans="5:10" x14ac:dyDescent="0.25">
      <c r="E73" s="581"/>
      <c r="F73" s="581"/>
      <c r="G73" s="581"/>
      <c r="H73" s="581"/>
      <c r="I73" s="581"/>
      <c r="J73" s="581"/>
    </row>
    <row r="74" spans="5:10" x14ac:dyDescent="0.25">
      <c r="E74" s="581"/>
      <c r="F74" s="581"/>
      <c r="G74" s="581"/>
      <c r="H74" s="581"/>
      <c r="I74" s="581"/>
      <c r="J74" s="581"/>
    </row>
    <row r="75" spans="5:10" x14ac:dyDescent="0.25">
      <c r="E75" s="581"/>
      <c r="F75" s="581"/>
      <c r="G75" s="581"/>
      <c r="H75" s="581"/>
      <c r="I75" s="581"/>
      <c r="J75" s="581"/>
    </row>
    <row r="76" spans="5:10" x14ac:dyDescent="0.25">
      <c r="E76" s="581"/>
      <c r="F76" s="581"/>
      <c r="G76" s="581"/>
      <c r="H76" s="581"/>
      <c r="I76" s="581"/>
      <c r="J76" s="581"/>
    </row>
    <row r="77" spans="5:10" x14ac:dyDescent="0.25">
      <c r="E77" s="581"/>
      <c r="F77" s="581"/>
      <c r="G77" s="581"/>
      <c r="H77" s="581"/>
      <c r="I77" s="581"/>
      <c r="J77" s="581"/>
    </row>
    <row r="78" spans="5:10" x14ac:dyDescent="0.25">
      <c r="E78" s="581"/>
      <c r="F78" s="581"/>
      <c r="G78" s="581"/>
      <c r="H78" s="581"/>
      <c r="I78" s="581"/>
      <c r="J78" s="581"/>
    </row>
    <row r="79" spans="5:10" x14ac:dyDescent="0.25">
      <c r="E79" s="581"/>
      <c r="F79" s="581"/>
      <c r="G79" s="581"/>
      <c r="H79" s="581"/>
      <c r="I79" s="581"/>
      <c r="J79" s="581"/>
    </row>
    <row r="80" spans="5:10" x14ac:dyDescent="0.25">
      <c r="E80" s="581"/>
      <c r="F80" s="581"/>
      <c r="G80" s="581"/>
      <c r="H80" s="581"/>
      <c r="I80" s="581"/>
      <c r="J80" s="581"/>
    </row>
    <row r="81" spans="5:10" x14ac:dyDescent="0.25">
      <c r="E81" s="581"/>
      <c r="F81" s="581"/>
      <c r="G81" s="581"/>
      <c r="H81" s="581"/>
      <c r="I81" s="581"/>
      <c r="J81" s="581"/>
    </row>
    <row r="82" spans="5:10" x14ac:dyDescent="0.25">
      <c r="E82" s="581"/>
      <c r="F82" s="581"/>
      <c r="G82" s="581"/>
      <c r="H82" s="581"/>
      <c r="I82" s="581"/>
      <c r="J82" s="581"/>
    </row>
    <row r="83" spans="5:10" x14ac:dyDescent="0.25">
      <c r="E83" s="581"/>
      <c r="F83" s="581"/>
      <c r="G83" s="581"/>
      <c r="H83" s="581"/>
      <c r="I83" s="581"/>
      <c r="J83" s="581"/>
    </row>
    <row r="84" spans="5:10" x14ac:dyDescent="0.25">
      <c r="E84" s="581"/>
      <c r="F84" s="581"/>
      <c r="G84" s="581"/>
      <c r="H84" s="581"/>
      <c r="I84" s="581"/>
      <c r="J84" s="581"/>
    </row>
    <row r="85" spans="5:10" x14ac:dyDescent="0.25">
      <c r="E85" s="581"/>
      <c r="F85" s="581"/>
      <c r="G85" s="581"/>
      <c r="H85" s="581"/>
      <c r="I85" s="581"/>
      <c r="J85" s="581"/>
    </row>
    <row r="86" spans="5:10" x14ac:dyDescent="0.25">
      <c r="E86" s="581"/>
      <c r="F86" s="581"/>
      <c r="G86" s="581"/>
      <c r="H86" s="581"/>
      <c r="I86" s="581"/>
      <c r="J86" s="581"/>
    </row>
    <row r="87" spans="5:10" x14ac:dyDescent="0.25">
      <c r="E87" s="581"/>
      <c r="F87" s="581"/>
      <c r="G87" s="581"/>
      <c r="H87" s="581"/>
      <c r="I87" s="581"/>
      <c r="J87" s="581"/>
    </row>
    <row r="88" spans="5:10" x14ac:dyDescent="0.25">
      <c r="E88" s="581"/>
      <c r="F88" s="581"/>
      <c r="G88" s="581"/>
      <c r="H88" s="581"/>
      <c r="I88" s="581"/>
      <c r="J88" s="581"/>
    </row>
    <row r="89" spans="5:10" x14ac:dyDescent="0.25">
      <c r="E89" s="581"/>
      <c r="F89" s="581"/>
      <c r="G89" s="581"/>
      <c r="H89" s="581"/>
      <c r="I89" s="581"/>
      <c r="J89" s="581"/>
    </row>
    <row r="90" spans="5:10" x14ac:dyDescent="0.25">
      <c r="E90" s="581"/>
      <c r="F90" s="581"/>
      <c r="G90" s="581"/>
      <c r="H90" s="581"/>
      <c r="I90" s="581"/>
      <c r="J90" s="581"/>
    </row>
    <row r="91" spans="5:10" x14ac:dyDescent="0.25">
      <c r="E91" s="581"/>
      <c r="F91" s="581"/>
      <c r="G91" s="581"/>
      <c r="H91" s="581"/>
      <c r="I91" s="581"/>
      <c r="J91" s="581"/>
    </row>
    <row r="92" spans="5:10" x14ac:dyDescent="0.25">
      <c r="E92" s="581"/>
      <c r="F92" s="581"/>
      <c r="G92" s="581"/>
      <c r="H92" s="581"/>
      <c r="I92" s="581"/>
      <c r="J92" s="581"/>
    </row>
    <row r="93" spans="5:10" x14ac:dyDescent="0.25">
      <c r="E93" s="581"/>
      <c r="F93" s="581"/>
      <c r="G93" s="581"/>
      <c r="H93" s="581"/>
      <c r="I93" s="581"/>
      <c r="J93" s="581"/>
    </row>
    <row r="94" spans="5:10" x14ac:dyDescent="0.25">
      <c r="E94" s="581"/>
      <c r="F94" s="581"/>
      <c r="G94" s="581"/>
      <c r="H94" s="581"/>
      <c r="I94" s="581"/>
      <c r="J94" s="581"/>
    </row>
    <row r="95" spans="5:10" x14ac:dyDescent="0.25">
      <c r="E95" s="581"/>
      <c r="F95" s="581"/>
      <c r="G95" s="581"/>
      <c r="H95" s="581"/>
      <c r="I95" s="581"/>
      <c r="J95" s="581"/>
    </row>
    <row r="96" spans="5:10" x14ac:dyDescent="0.25">
      <c r="E96" s="581"/>
      <c r="F96" s="581"/>
      <c r="G96" s="581"/>
      <c r="H96" s="581"/>
      <c r="I96" s="581"/>
      <c r="J96" s="581"/>
    </row>
    <row r="97" spans="5:10" x14ac:dyDescent="0.25">
      <c r="E97" s="581"/>
      <c r="F97" s="581"/>
      <c r="G97" s="581"/>
      <c r="H97" s="581"/>
      <c r="I97" s="581"/>
      <c r="J97" s="581"/>
    </row>
    <row r="98" spans="5:10" x14ac:dyDescent="0.25">
      <c r="E98" s="581"/>
      <c r="F98" s="581"/>
      <c r="G98" s="581"/>
      <c r="H98" s="581"/>
      <c r="I98" s="581"/>
      <c r="J98" s="581"/>
    </row>
    <row r="99" spans="5:10" x14ac:dyDescent="0.25">
      <c r="E99" s="581"/>
      <c r="F99" s="581"/>
      <c r="G99" s="581"/>
      <c r="H99" s="581"/>
      <c r="I99" s="581"/>
      <c r="J99" s="581"/>
    </row>
    <row r="100" spans="5:10" x14ac:dyDescent="0.25">
      <c r="E100" s="581"/>
      <c r="F100" s="581"/>
      <c r="G100" s="581"/>
      <c r="H100" s="581"/>
      <c r="I100" s="581"/>
      <c r="J100" s="581"/>
    </row>
    <row r="101" spans="5:10" x14ac:dyDescent="0.25">
      <c r="E101" s="581"/>
      <c r="F101" s="581"/>
      <c r="G101" s="581"/>
      <c r="H101" s="581"/>
      <c r="I101" s="581"/>
      <c r="J101" s="581"/>
    </row>
    <row r="102" spans="5:10" x14ac:dyDescent="0.25">
      <c r="E102" s="581"/>
      <c r="F102" s="581"/>
      <c r="G102" s="581"/>
      <c r="H102" s="581"/>
      <c r="I102" s="581"/>
      <c r="J102" s="581"/>
    </row>
    <row r="103" spans="5:10" x14ac:dyDescent="0.25">
      <c r="E103" s="581"/>
      <c r="F103" s="581"/>
      <c r="G103" s="581"/>
      <c r="H103" s="581"/>
      <c r="I103" s="581"/>
      <c r="J103" s="581"/>
    </row>
    <row r="104" spans="5:10" x14ac:dyDescent="0.25">
      <c r="E104" s="581"/>
      <c r="F104" s="581"/>
      <c r="G104" s="581"/>
      <c r="H104" s="581"/>
      <c r="I104" s="581"/>
      <c r="J104" s="581"/>
    </row>
    <row r="105" spans="5:10" x14ac:dyDescent="0.25">
      <c r="E105" s="581"/>
      <c r="F105" s="581"/>
      <c r="G105" s="581"/>
      <c r="H105" s="581"/>
      <c r="I105" s="581"/>
      <c r="J105" s="581"/>
    </row>
    <row r="106" spans="5:10" x14ac:dyDescent="0.25">
      <c r="E106" s="581"/>
      <c r="F106" s="581"/>
      <c r="G106" s="581"/>
      <c r="H106" s="581"/>
      <c r="I106" s="581"/>
      <c r="J106" s="581"/>
    </row>
    <row r="107" spans="5:10" x14ac:dyDescent="0.25">
      <c r="E107" s="581"/>
      <c r="F107" s="581"/>
      <c r="G107" s="581"/>
      <c r="H107" s="581"/>
      <c r="I107" s="581"/>
      <c r="J107" s="581"/>
    </row>
    <row r="108" spans="5:10" x14ac:dyDescent="0.25">
      <c r="E108" s="581"/>
      <c r="F108" s="581"/>
      <c r="G108" s="581"/>
      <c r="H108" s="581"/>
      <c r="I108" s="581"/>
      <c r="J108" s="581"/>
    </row>
    <row r="109" spans="5:10" x14ac:dyDescent="0.25">
      <c r="E109" s="581"/>
      <c r="F109" s="581"/>
      <c r="G109" s="581"/>
      <c r="H109" s="581"/>
      <c r="I109" s="581"/>
      <c r="J109" s="581"/>
    </row>
    <row r="110" spans="5:10" x14ac:dyDescent="0.25">
      <c r="E110" s="581"/>
      <c r="F110" s="581"/>
      <c r="G110" s="581"/>
      <c r="H110" s="581"/>
      <c r="I110" s="581"/>
      <c r="J110" s="581"/>
    </row>
    <row r="111" spans="5:10" x14ac:dyDescent="0.25">
      <c r="E111" s="581"/>
      <c r="F111" s="581"/>
      <c r="G111" s="581"/>
      <c r="H111" s="581"/>
      <c r="I111" s="581"/>
      <c r="J111" s="581"/>
    </row>
    <row r="112" spans="5:10" x14ac:dyDescent="0.25">
      <c r="E112" s="581"/>
      <c r="F112" s="581"/>
      <c r="G112" s="581"/>
      <c r="H112" s="581"/>
      <c r="I112" s="581"/>
      <c r="J112" s="581"/>
    </row>
    <row r="113" spans="5:10" x14ac:dyDescent="0.25">
      <c r="E113" s="581"/>
      <c r="F113" s="581"/>
      <c r="G113" s="581"/>
      <c r="H113" s="581"/>
      <c r="I113" s="581"/>
      <c r="J113" s="581"/>
    </row>
    <row r="114" spans="5:10" x14ac:dyDescent="0.25">
      <c r="E114" s="581"/>
      <c r="F114" s="581"/>
      <c r="G114" s="581"/>
      <c r="H114" s="581"/>
      <c r="I114" s="581"/>
      <c r="J114" s="581"/>
    </row>
    <row r="115" spans="5:10" x14ac:dyDescent="0.25">
      <c r="E115" s="581"/>
      <c r="F115" s="581"/>
      <c r="G115" s="581"/>
      <c r="H115" s="581"/>
      <c r="I115" s="581"/>
      <c r="J115" s="581"/>
    </row>
    <row r="116" spans="5:10" x14ac:dyDescent="0.25">
      <c r="E116" s="581"/>
      <c r="F116" s="581"/>
      <c r="G116" s="581"/>
      <c r="H116" s="581"/>
      <c r="I116" s="581"/>
      <c r="J116" s="581"/>
    </row>
    <row r="117" spans="5:10" x14ac:dyDescent="0.25">
      <c r="E117" s="581"/>
      <c r="F117" s="581"/>
      <c r="G117" s="581"/>
      <c r="H117" s="581"/>
      <c r="I117" s="581"/>
      <c r="J117" s="581"/>
    </row>
    <row r="118" spans="5:10" x14ac:dyDescent="0.25">
      <c r="E118" s="581"/>
      <c r="F118" s="581"/>
      <c r="G118" s="581"/>
      <c r="H118" s="581"/>
      <c r="I118" s="581"/>
      <c r="J118" s="581"/>
    </row>
    <row r="119" spans="5:10" x14ac:dyDescent="0.25">
      <c r="E119" s="581"/>
      <c r="F119" s="581"/>
      <c r="G119" s="581"/>
      <c r="H119" s="581"/>
      <c r="I119" s="581"/>
      <c r="J119" s="581"/>
    </row>
    <row r="120" spans="5:10" x14ac:dyDescent="0.25">
      <c r="E120" s="581"/>
      <c r="F120" s="581"/>
      <c r="G120" s="581"/>
      <c r="H120" s="581"/>
      <c r="I120" s="581"/>
      <c r="J120" s="581"/>
    </row>
    <row r="121" spans="5:10" x14ac:dyDescent="0.25">
      <c r="E121" s="581"/>
      <c r="F121" s="581"/>
      <c r="G121" s="581"/>
      <c r="H121" s="581"/>
      <c r="I121" s="581"/>
      <c r="J121" s="581"/>
    </row>
    <row r="122" spans="5:10" x14ac:dyDescent="0.25">
      <c r="E122" s="581"/>
      <c r="F122" s="581"/>
      <c r="G122" s="581"/>
      <c r="H122" s="581"/>
      <c r="I122" s="581"/>
      <c r="J122" s="581"/>
    </row>
    <row r="123" spans="5:10" x14ac:dyDescent="0.25">
      <c r="E123" s="581"/>
      <c r="F123" s="581"/>
      <c r="G123" s="581"/>
      <c r="H123" s="581"/>
      <c r="I123" s="581"/>
      <c r="J123" s="581"/>
    </row>
    <row r="124" spans="5:10" x14ac:dyDescent="0.25">
      <c r="E124" s="581"/>
      <c r="F124" s="581"/>
      <c r="G124" s="581"/>
      <c r="H124" s="581"/>
      <c r="I124" s="581"/>
      <c r="J124" s="581"/>
    </row>
    <row r="125" spans="5:10" x14ac:dyDescent="0.25">
      <c r="E125" s="581"/>
      <c r="F125" s="581"/>
      <c r="G125" s="581"/>
      <c r="H125" s="581"/>
      <c r="I125" s="581"/>
      <c r="J125" s="581"/>
    </row>
    <row r="126" spans="5:10" x14ac:dyDescent="0.25">
      <c r="E126" s="581"/>
      <c r="F126" s="581"/>
      <c r="G126" s="581"/>
      <c r="H126" s="581"/>
      <c r="I126" s="581"/>
      <c r="J126" s="581"/>
    </row>
    <row r="127" spans="5:10" x14ac:dyDescent="0.25">
      <c r="E127" s="581"/>
      <c r="F127" s="581"/>
      <c r="G127" s="581"/>
      <c r="H127" s="581"/>
      <c r="I127" s="581"/>
      <c r="J127" s="581"/>
    </row>
    <row r="128" spans="5:10" x14ac:dyDescent="0.25">
      <c r="E128" s="581"/>
      <c r="F128" s="581"/>
      <c r="G128" s="581"/>
      <c r="H128" s="581"/>
      <c r="I128" s="581"/>
      <c r="J128" s="581"/>
    </row>
    <row r="129" spans="5:10" x14ac:dyDescent="0.25">
      <c r="E129" s="581"/>
      <c r="F129" s="581"/>
      <c r="G129" s="581"/>
      <c r="H129" s="581"/>
      <c r="I129" s="581"/>
      <c r="J129" s="581"/>
    </row>
    <row r="130" spans="5:10" x14ac:dyDescent="0.25">
      <c r="E130" s="581"/>
      <c r="F130" s="581"/>
      <c r="G130" s="581"/>
      <c r="H130" s="581"/>
      <c r="I130" s="581"/>
      <c r="J130" s="581"/>
    </row>
    <row r="131" spans="5:10" x14ac:dyDescent="0.25">
      <c r="E131" s="581"/>
      <c r="F131" s="581"/>
      <c r="G131" s="581"/>
      <c r="H131" s="581"/>
      <c r="I131" s="581"/>
      <c r="J131" s="581"/>
    </row>
    <row r="132" spans="5:10" x14ac:dyDescent="0.25">
      <c r="E132" s="581"/>
      <c r="F132" s="581"/>
      <c r="G132" s="581"/>
      <c r="H132" s="581"/>
      <c r="I132" s="581"/>
      <c r="J132" s="581"/>
    </row>
    <row r="133" spans="5:10" x14ac:dyDescent="0.25">
      <c r="E133" s="581"/>
      <c r="F133" s="581"/>
      <c r="G133" s="581"/>
      <c r="H133" s="581"/>
      <c r="I133" s="581"/>
      <c r="J133" s="581"/>
    </row>
    <row r="134" spans="5:10" x14ac:dyDescent="0.25">
      <c r="E134" s="581"/>
      <c r="F134" s="581"/>
      <c r="G134" s="581"/>
      <c r="H134" s="581"/>
      <c r="I134" s="581"/>
      <c r="J134" s="581"/>
    </row>
    <row r="135" spans="5:10" x14ac:dyDescent="0.25">
      <c r="E135" s="581"/>
      <c r="F135" s="581"/>
      <c r="G135" s="581"/>
      <c r="H135" s="581"/>
      <c r="I135" s="581"/>
      <c r="J135" s="581"/>
    </row>
    <row r="136" spans="5:10" x14ac:dyDescent="0.25">
      <c r="E136" s="581"/>
      <c r="F136" s="581"/>
      <c r="G136" s="581"/>
      <c r="H136" s="581"/>
      <c r="I136" s="581"/>
      <c r="J136" s="581"/>
    </row>
    <row r="137" spans="5:10" x14ac:dyDescent="0.25">
      <c r="E137" s="581"/>
      <c r="F137" s="581"/>
      <c r="G137" s="581"/>
      <c r="H137" s="581"/>
      <c r="I137" s="581"/>
      <c r="J137" s="581"/>
    </row>
    <row r="138" spans="5:10" x14ac:dyDescent="0.25">
      <c r="E138" s="581"/>
      <c r="F138" s="581"/>
      <c r="G138" s="581"/>
      <c r="H138" s="581"/>
      <c r="I138" s="581"/>
      <c r="J138" s="581"/>
    </row>
    <row r="139" spans="5:10" x14ac:dyDescent="0.25">
      <c r="E139" s="581"/>
      <c r="F139" s="581"/>
      <c r="G139" s="581"/>
      <c r="H139" s="581"/>
      <c r="I139" s="581"/>
      <c r="J139" s="581"/>
    </row>
    <row r="140" spans="5:10" x14ac:dyDescent="0.25">
      <c r="E140" s="581"/>
      <c r="F140" s="581"/>
      <c r="G140" s="581"/>
      <c r="H140" s="581"/>
      <c r="I140" s="581"/>
      <c r="J140" s="581"/>
    </row>
    <row r="141" spans="5:10" x14ac:dyDescent="0.25">
      <c r="E141" s="581"/>
      <c r="F141" s="581"/>
      <c r="G141" s="581"/>
      <c r="H141" s="581"/>
      <c r="I141" s="581"/>
      <c r="J141" s="581"/>
    </row>
    <row r="142" spans="5:10" x14ac:dyDescent="0.25">
      <c r="E142" s="581"/>
      <c r="F142" s="581"/>
      <c r="G142" s="581"/>
      <c r="H142" s="581"/>
      <c r="I142" s="581"/>
      <c r="J142" s="581"/>
    </row>
    <row r="143" spans="5:10" x14ac:dyDescent="0.25">
      <c r="E143" s="581"/>
      <c r="F143" s="581"/>
      <c r="G143" s="581"/>
      <c r="H143" s="581"/>
      <c r="I143" s="581"/>
      <c r="J143" s="581"/>
    </row>
    <row r="144" spans="5:10" x14ac:dyDescent="0.25">
      <c r="E144" s="581"/>
      <c r="F144" s="581"/>
      <c r="G144" s="581"/>
      <c r="H144" s="581"/>
      <c r="I144" s="581"/>
      <c r="J144" s="581"/>
    </row>
    <row r="145" spans="5:10" x14ac:dyDescent="0.25">
      <c r="E145" s="581"/>
      <c r="F145" s="581"/>
      <c r="G145" s="581"/>
      <c r="H145" s="581"/>
      <c r="I145" s="581"/>
      <c r="J145" s="581"/>
    </row>
    <row r="146" spans="5:10" x14ac:dyDescent="0.25">
      <c r="E146" s="581"/>
      <c r="F146" s="581"/>
      <c r="G146" s="581"/>
      <c r="H146" s="581"/>
      <c r="I146" s="581"/>
      <c r="J146" s="581"/>
    </row>
    <row r="147" spans="5:10" x14ac:dyDescent="0.25">
      <c r="E147" s="581"/>
      <c r="F147" s="581"/>
      <c r="G147" s="581"/>
      <c r="H147" s="581"/>
      <c r="I147" s="581"/>
      <c r="J147" s="581"/>
    </row>
    <row r="148" spans="5:10" x14ac:dyDescent="0.25">
      <c r="E148" s="581"/>
      <c r="F148" s="581"/>
      <c r="G148" s="581"/>
      <c r="H148" s="581"/>
      <c r="I148" s="581"/>
      <c r="J148" s="581"/>
    </row>
    <row r="149" spans="5:10" x14ac:dyDescent="0.25">
      <c r="E149" s="581"/>
      <c r="F149" s="581"/>
      <c r="G149" s="581"/>
      <c r="H149" s="581"/>
      <c r="I149" s="581"/>
      <c r="J149" s="581"/>
    </row>
    <row r="150" spans="5:10" x14ac:dyDescent="0.25">
      <c r="E150" s="581"/>
      <c r="F150" s="581"/>
      <c r="G150" s="581"/>
      <c r="H150" s="581"/>
      <c r="I150" s="581"/>
      <c r="J150" s="581"/>
    </row>
    <row r="151" spans="5:10" x14ac:dyDescent="0.25">
      <c r="E151" s="581"/>
      <c r="F151" s="581"/>
      <c r="G151" s="581"/>
      <c r="H151" s="581"/>
      <c r="I151" s="581"/>
      <c r="J151" s="581"/>
    </row>
    <row r="152" spans="5:10" x14ac:dyDescent="0.25">
      <c r="E152" s="581"/>
      <c r="F152" s="581"/>
      <c r="G152" s="581"/>
      <c r="H152" s="581"/>
      <c r="I152" s="581"/>
      <c r="J152" s="581"/>
    </row>
    <row r="153" spans="5:10" x14ac:dyDescent="0.25">
      <c r="E153" s="581"/>
      <c r="F153" s="581"/>
      <c r="G153" s="581"/>
      <c r="H153" s="581"/>
      <c r="I153" s="581"/>
      <c r="J153" s="581"/>
    </row>
    <row r="154" spans="5:10" x14ac:dyDescent="0.25">
      <c r="E154" s="581"/>
      <c r="F154" s="581"/>
      <c r="G154" s="581"/>
      <c r="H154" s="581"/>
      <c r="I154" s="581"/>
      <c r="J154" s="581"/>
    </row>
    <row r="155" spans="5:10" x14ac:dyDescent="0.25">
      <c r="E155" s="581"/>
      <c r="F155" s="581"/>
      <c r="G155" s="581"/>
      <c r="H155" s="581"/>
      <c r="I155" s="581"/>
      <c r="J155" s="581"/>
    </row>
    <row r="156" spans="5:10" x14ac:dyDescent="0.25">
      <c r="E156" s="581"/>
      <c r="F156" s="581"/>
      <c r="G156" s="581"/>
      <c r="H156" s="581"/>
      <c r="I156" s="581"/>
      <c r="J156" s="581"/>
    </row>
    <row r="157" spans="5:10" x14ac:dyDescent="0.25">
      <c r="E157" s="581"/>
      <c r="F157" s="581"/>
      <c r="G157" s="581"/>
      <c r="H157" s="581"/>
      <c r="I157" s="581"/>
      <c r="J157" s="581"/>
    </row>
    <row r="158" spans="5:10" x14ac:dyDescent="0.25">
      <c r="E158" s="581"/>
      <c r="F158" s="581"/>
      <c r="G158" s="581"/>
      <c r="H158" s="581"/>
      <c r="I158" s="581"/>
      <c r="J158" s="581"/>
    </row>
    <row r="159" spans="5:10" x14ac:dyDescent="0.25">
      <c r="E159" s="581"/>
      <c r="F159" s="581"/>
      <c r="G159" s="581"/>
      <c r="H159" s="581"/>
      <c r="I159" s="581"/>
      <c r="J159" s="581"/>
    </row>
    <row r="160" spans="5:10" x14ac:dyDescent="0.25">
      <c r="E160" s="581"/>
      <c r="F160" s="581"/>
      <c r="G160" s="581"/>
      <c r="H160" s="581"/>
      <c r="I160" s="581"/>
      <c r="J160" s="581"/>
    </row>
    <row r="161" spans="5:10" x14ac:dyDescent="0.25">
      <c r="E161" s="581"/>
      <c r="F161" s="581"/>
      <c r="G161" s="581"/>
      <c r="H161" s="581"/>
      <c r="I161" s="581"/>
      <c r="J161" s="581"/>
    </row>
    <row r="162" spans="5:10" x14ac:dyDescent="0.25">
      <c r="E162" s="581"/>
      <c r="F162" s="581"/>
      <c r="G162" s="581"/>
      <c r="H162" s="581"/>
      <c r="I162" s="581"/>
      <c r="J162" s="581"/>
    </row>
    <row r="163" spans="5:10" x14ac:dyDescent="0.25">
      <c r="E163" s="581"/>
      <c r="F163" s="581"/>
      <c r="G163" s="581"/>
      <c r="H163" s="581"/>
      <c r="I163" s="581"/>
      <c r="J163" s="581"/>
    </row>
    <row r="164" spans="5:10" x14ac:dyDescent="0.25">
      <c r="E164" s="581"/>
      <c r="F164" s="581"/>
      <c r="G164" s="581"/>
      <c r="H164" s="581"/>
      <c r="I164" s="581"/>
      <c r="J164" s="581"/>
    </row>
    <row r="165" spans="5:10" x14ac:dyDescent="0.25">
      <c r="E165" s="581"/>
      <c r="F165" s="581"/>
      <c r="G165" s="581"/>
      <c r="H165" s="581"/>
      <c r="I165" s="581"/>
      <c r="J165" s="581"/>
    </row>
    <row r="166" spans="5:10" x14ac:dyDescent="0.25">
      <c r="E166" s="581"/>
      <c r="F166" s="581"/>
      <c r="G166" s="581"/>
      <c r="H166" s="581"/>
      <c r="I166" s="581"/>
      <c r="J166" s="581"/>
    </row>
    <row r="167" spans="5:10" x14ac:dyDescent="0.25">
      <c r="E167" s="581"/>
      <c r="F167" s="581"/>
      <c r="G167" s="581"/>
      <c r="H167" s="581"/>
      <c r="I167" s="581"/>
      <c r="J167" s="581"/>
    </row>
    <row r="168" spans="5:10" x14ac:dyDescent="0.25">
      <c r="E168" s="581"/>
      <c r="F168" s="581"/>
      <c r="G168" s="581"/>
      <c r="H168" s="581"/>
      <c r="I168" s="581"/>
      <c r="J168" s="581"/>
    </row>
    <row r="169" spans="5:10" x14ac:dyDescent="0.25">
      <c r="E169" s="581"/>
      <c r="F169" s="581"/>
      <c r="G169" s="581"/>
      <c r="H169" s="581"/>
      <c r="I169" s="581"/>
      <c r="J169" s="581"/>
    </row>
    <row r="170" spans="5:10" x14ac:dyDescent="0.25">
      <c r="E170" s="581"/>
      <c r="F170" s="581"/>
      <c r="G170" s="581"/>
      <c r="H170" s="581"/>
      <c r="I170" s="581"/>
      <c r="J170" s="581"/>
    </row>
    <row r="171" spans="5:10" x14ac:dyDescent="0.25">
      <c r="E171" s="581"/>
      <c r="F171" s="581"/>
      <c r="G171" s="581"/>
      <c r="H171" s="581"/>
      <c r="I171" s="581"/>
      <c r="J171" s="581"/>
    </row>
    <row r="172" spans="5:10" x14ac:dyDescent="0.25">
      <c r="E172" s="581"/>
      <c r="F172" s="581"/>
      <c r="G172" s="581"/>
      <c r="H172" s="581"/>
      <c r="I172" s="581"/>
      <c r="J172" s="581"/>
    </row>
    <row r="173" spans="5:10" x14ac:dyDescent="0.25">
      <c r="E173" s="581"/>
      <c r="F173" s="581"/>
      <c r="G173" s="581"/>
      <c r="H173" s="581"/>
      <c r="I173" s="581"/>
      <c r="J173" s="581"/>
    </row>
    <row r="174" spans="5:10" x14ac:dyDescent="0.25">
      <c r="E174" s="581"/>
      <c r="F174" s="581"/>
      <c r="G174" s="581"/>
      <c r="H174" s="581"/>
      <c r="I174" s="581"/>
      <c r="J174" s="581"/>
    </row>
    <row r="175" spans="5:10" x14ac:dyDescent="0.25">
      <c r="E175" s="581"/>
      <c r="F175" s="581"/>
      <c r="G175" s="581"/>
      <c r="H175" s="581"/>
      <c r="I175" s="581"/>
      <c r="J175" s="581"/>
    </row>
    <row r="176" spans="5:10" x14ac:dyDescent="0.25">
      <c r="E176" s="581"/>
      <c r="F176" s="581"/>
      <c r="G176" s="581"/>
      <c r="H176" s="581"/>
      <c r="I176" s="581"/>
      <c r="J176" s="581"/>
    </row>
  </sheetData>
  <mergeCells count="7">
    <mergeCell ref="B28:B30"/>
    <mergeCell ref="D3:I3"/>
    <mergeCell ref="B7:B10"/>
    <mergeCell ref="B11:B14"/>
    <mergeCell ref="B15:B21"/>
    <mergeCell ref="B22:B24"/>
    <mergeCell ref="B25:B2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72"/>
  <sheetViews>
    <sheetView topLeftCell="C13" workbookViewId="0">
      <selection activeCell="I1" sqref="I1"/>
    </sheetView>
  </sheetViews>
  <sheetFormatPr defaultColWidth="8.88671875" defaultRowHeight="14.4" x14ac:dyDescent="0.3"/>
  <cols>
    <col min="1" max="1" width="8.88671875" style="16"/>
    <col min="2" max="2" width="21.109375" style="16" bestFit="1" customWidth="1"/>
    <col min="3" max="3" width="22.6640625" style="16" customWidth="1"/>
    <col min="4" max="4" width="24.44140625" style="16" bestFit="1" customWidth="1"/>
    <col min="5" max="5" width="14" style="16" bestFit="1" customWidth="1"/>
    <col min="6" max="6" width="13.33203125" style="16" bestFit="1" customWidth="1"/>
    <col min="7" max="7" width="10.5546875" style="16" bestFit="1" customWidth="1"/>
    <col min="8" max="8" width="11.5546875" style="16" customWidth="1"/>
    <col min="9" max="9" width="16.6640625" style="16" hidden="1" customWidth="1"/>
    <col min="10" max="10" width="11.88671875" style="16" hidden="1" customWidth="1"/>
    <col min="11" max="11" width="7.33203125" style="16" hidden="1" customWidth="1"/>
    <col min="12" max="12" width="9.109375" style="16" hidden="1" customWidth="1"/>
    <col min="13" max="16384" width="8.88671875" style="16"/>
  </cols>
  <sheetData>
    <row r="3" spans="1:12" ht="15" thickBot="1" x14ac:dyDescent="0.35"/>
    <row r="4" spans="1:12" ht="15" thickBot="1" x14ac:dyDescent="0.35">
      <c r="B4" s="564" t="s">
        <v>293</v>
      </c>
      <c r="C4" s="369" t="s">
        <v>294</v>
      </c>
      <c r="D4" s="567" t="s">
        <v>597</v>
      </c>
      <c r="E4" s="568"/>
      <c r="F4" s="569"/>
      <c r="G4" s="569"/>
      <c r="H4" s="569"/>
      <c r="I4" s="569"/>
      <c r="J4" s="569"/>
      <c r="K4" s="569"/>
      <c r="L4" s="570"/>
    </row>
    <row r="5" spans="1:12" ht="15" thickBot="1" x14ac:dyDescent="0.35">
      <c r="B5" s="565"/>
      <c r="C5" s="370" t="s">
        <v>295</v>
      </c>
      <c r="D5" s="571" t="s">
        <v>526</v>
      </c>
      <c r="E5" s="572"/>
      <c r="F5" s="573"/>
      <c r="G5" s="573"/>
      <c r="H5" s="573"/>
      <c r="I5" s="573"/>
      <c r="J5" s="573"/>
      <c r="K5" s="573"/>
      <c r="L5" s="574"/>
    </row>
    <row r="6" spans="1:12" ht="15" thickBot="1" x14ac:dyDescent="0.35">
      <c r="B6" s="565"/>
      <c r="C6" s="370" t="s">
        <v>563</v>
      </c>
      <c r="D6" s="571" t="s">
        <v>570</v>
      </c>
      <c r="E6" s="572"/>
      <c r="F6" s="573"/>
      <c r="G6" s="573"/>
      <c r="H6" s="573"/>
      <c r="I6" s="573"/>
      <c r="J6" s="573"/>
      <c r="K6" s="573"/>
      <c r="L6" s="574"/>
    </row>
    <row r="7" spans="1:12" ht="15" thickBot="1" x14ac:dyDescent="0.35">
      <c r="B7" s="565"/>
      <c r="C7" s="370" t="s">
        <v>571</v>
      </c>
      <c r="D7" s="571"/>
      <c r="E7" s="572"/>
      <c r="F7" s="573"/>
      <c r="G7" s="573"/>
      <c r="H7" s="573"/>
      <c r="I7" s="573"/>
      <c r="J7" s="573"/>
      <c r="K7" s="573"/>
      <c r="L7" s="574"/>
    </row>
    <row r="8" spans="1:12" ht="15" thickBot="1" x14ac:dyDescent="0.35">
      <c r="B8" s="565"/>
      <c r="C8" s="370" t="s">
        <v>297</v>
      </c>
      <c r="D8" s="571"/>
      <c r="E8" s="572"/>
      <c r="F8" s="573"/>
      <c r="G8" s="573"/>
      <c r="H8" s="573"/>
      <c r="I8" s="573"/>
      <c r="J8" s="573"/>
      <c r="K8" s="573"/>
      <c r="L8" s="574"/>
    </row>
    <row r="9" spans="1:12" ht="42" customHeight="1" thickBot="1" x14ac:dyDescent="0.35">
      <c r="B9" s="566"/>
      <c r="C9" s="371" t="s">
        <v>298</v>
      </c>
      <c r="D9" s="575"/>
      <c r="E9" s="576"/>
      <c r="F9" s="577"/>
      <c r="G9" s="577"/>
      <c r="H9" s="577"/>
      <c r="I9" s="577"/>
      <c r="J9" s="577"/>
      <c r="K9" s="577"/>
      <c r="L9" s="578"/>
    </row>
    <row r="10" spans="1:12" ht="15" thickBot="1" x14ac:dyDescent="0.35">
      <c r="A10" s="372"/>
      <c r="B10" s="372"/>
      <c r="C10" s="372"/>
      <c r="D10" s="372"/>
      <c r="E10" s="372"/>
      <c r="F10" s="372"/>
      <c r="G10" s="372"/>
      <c r="H10" s="372"/>
    </row>
    <row r="11" spans="1:12" ht="42" x14ac:dyDescent="0.3">
      <c r="A11" s="372"/>
      <c r="B11" s="373" t="s">
        <v>589</v>
      </c>
      <c r="C11" s="373" t="s">
        <v>564</v>
      </c>
      <c r="D11" s="374" t="s">
        <v>2</v>
      </c>
      <c r="E11" s="374" t="s">
        <v>582</v>
      </c>
      <c r="F11" s="374" t="s">
        <v>565</v>
      </c>
      <c r="G11" s="374" t="s">
        <v>566</v>
      </c>
      <c r="H11" s="374" t="s">
        <v>567</v>
      </c>
      <c r="I11" s="375" t="s">
        <v>576</v>
      </c>
      <c r="J11" s="375" t="s">
        <v>577</v>
      </c>
      <c r="K11" s="375" t="s">
        <v>578</v>
      </c>
      <c r="L11" s="406" t="s">
        <v>579</v>
      </c>
    </row>
    <row r="12" spans="1:12" x14ac:dyDescent="0.3">
      <c r="A12" s="372"/>
      <c r="B12" s="376" t="s">
        <v>287</v>
      </c>
      <c r="C12" s="391" t="s">
        <v>135</v>
      </c>
      <c r="D12" s="377" t="s">
        <v>31</v>
      </c>
      <c r="E12" s="377"/>
      <c r="F12" s="377" t="s">
        <v>137</v>
      </c>
      <c r="G12" s="378">
        <v>1200</v>
      </c>
      <c r="H12" s="379">
        <v>1</v>
      </c>
      <c r="I12" s="380"/>
      <c r="J12" s="383"/>
      <c r="K12" s="383"/>
      <c r="L12" s="402"/>
    </row>
    <row r="13" spans="1:12" x14ac:dyDescent="0.3">
      <c r="A13" s="372"/>
      <c r="B13" s="376" t="s">
        <v>287</v>
      </c>
      <c r="C13" s="391" t="s">
        <v>138</v>
      </c>
      <c r="D13" s="377" t="s">
        <v>568</v>
      </c>
      <c r="E13" s="377"/>
      <c r="F13" s="377" t="s">
        <v>137</v>
      </c>
      <c r="G13" s="378">
        <v>3100</v>
      </c>
      <c r="H13" s="379">
        <v>2</v>
      </c>
      <c r="I13" s="380"/>
      <c r="J13" s="383"/>
      <c r="K13" s="383"/>
      <c r="L13" s="402"/>
    </row>
    <row r="14" spans="1:12" x14ac:dyDescent="0.3">
      <c r="A14" s="372"/>
      <c r="B14" s="376" t="s">
        <v>287</v>
      </c>
      <c r="C14" s="391" t="s">
        <v>140</v>
      </c>
      <c r="D14" s="377" t="s">
        <v>29</v>
      </c>
      <c r="E14" s="377"/>
      <c r="F14" s="377" t="s">
        <v>137</v>
      </c>
      <c r="G14" s="378">
        <v>6825</v>
      </c>
      <c r="H14" s="379">
        <v>6</v>
      </c>
      <c r="I14" s="380"/>
      <c r="J14" s="383"/>
      <c r="K14" s="383"/>
      <c r="L14" s="402"/>
    </row>
    <row r="15" spans="1:12" x14ac:dyDescent="0.3">
      <c r="A15" s="372"/>
      <c r="B15" s="376" t="s">
        <v>287</v>
      </c>
      <c r="C15" s="391" t="s">
        <v>142</v>
      </c>
      <c r="D15" s="377" t="s">
        <v>36</v>
      </c>
      <c r="E15" s="377"/>
      <c r="F15" s="377" t="s">
        <v>137</v>
      </c>
      <c r="G15" s="378">
        <v>1384.25</v>
      </c>
      <c r="H15" s="379">
        <v>1</v>
      </c>
      <c r="I15" s="380"/>
      <c r="J15" s="383"/>
      <c r="K15" s="383"/>
      <c r="L15" s="402"/>
    </row>
    <row r="16" spans="1:12" ht="28.8" thickBot="1" x14ac:dyDescent="0.35">
      <c r="A16" s="372"/>
      <c r="B16" s="385" t="s">
        <v>287</v>
      </c>
      <c r="C16" s="407" t="s">
        <v>299</v>
      </c>
      <c r="D16" s="408" t="s">
        <v>569</v>
      </c>
      <c r="E16" s="408"/>
      <c r="F16" s="386" t="s">
        <v>281</v>
      </c>
      <c r="G16" s="388">
        <v>18910</v>
      </c>
      <c r="H16" s="409">
        <v>1</v>
      </c>
      <c r="I16" s="410"/>
      <c r="J16" s="404"/>
      <c r="K16" s="404"/>
      <c r="L16" s="405"/>
    </row>
    <row r="17" spans="1:15" ht="15" thickBot="1" x14ac:dyDescent="0.35">
      <c r="A17" s="372"/>
      <c r="B17" s="372"/>
      <c r="C17" s="372"/>
      <c r="D17" s="372"/>
      <c r="E17" s="372"/>
      <c r="F17" s="372"/>
      <c r="G17" s="372"/>
      <c r="H17" s="372"/>
      <c r="I17" s="372"/>
    </row>
    <row r="18" spans="1:15" x14ac:dyDescent="0.3">
      <c r="A18" s="372"/>
      <c r="B18" s="396" t="s">
        <v>288</v>
      </c>
      <c r="C18" s="397" t="s">
        <v>145</v>
      </c>
      <c r="D18" s="397" t="s">
        <v>37</v>
      </c>
      <c r="E18" s="397"/>
      <c r="F18" s="397" t="s">
        <v>137</v>
      </c>
      <c r="G18" s="398">
        <v>3375</v>
      </c>
      <c r="H18" s="399">
        <v>3</v>
      </c>
      <c r="I18" s="397"/>
      <c r="J18" s="400"/>
      <c r="K18" s="400"/>
      <c r="L18" s="401"/>
    </row>
    <row r="19" spans="1:15" x14ac:dyDescent="0.3">
      <c r="A19" s="372"/>
      <c r="B19" s="376" t="s">
        <v>288</v>
      </c>
      <c r="C19" s="377" t="s">
        <v>147</v>
      </c>
      <c r="D19" s="377" t="s">
        <v>38</v>
      </c>
      <c r="E19" s="377"/>
      <c r="F19" s="377" t="s">
        <v>137</v>
      </c>
      <c r="G19" s="384">
        <v>3175</v>
      </c>
      <c r="H19" s="380">
        <v>2</v>
      </c>
      <c r="I19" s="377"/>
      <c r="J19" s="383"/>
      <c r="K19" s="383"/>
      <c r="L19" s="402"/>
    </row>
    <row r="20" spans="1:15" x14ac:dyDescent="0.3">
      <c r="A20" s="372"/>
      <c r="B20" s="376" t="s">
        <v>288</v>
      </c>
      <c r="C20" s="377" t="s">
        <v>149</v>
      </c>
      <c r="D20" s="377" t="s">
        <v>39</v>
      </c>
      <c r="E20" s="377"/>
      <c r="F20" s="377" t="s">
        <v>137</v>
      </c>
      <c r="G20" s="384">
        <v>4305</v>
      </c>
      <c r="H20" s="380">
        <v>2</v>
      </c>
      <c r="I20" s="377"/>
      <c r="J20" s="383"/>
      <c r="K20" s="383"/>
      <c r="L20" s="402"/>
    </row>
    <row r="21" spans="1:15" x14ac:dyDescent="0.3">
      <c r="A21" s="372"/>
      <c r="B21" s="376" t="s">
        <v>288</v>
      </c>
      <c r="C21" s="377" t="s">
        <v>454</v>
      </c>
      <c r="D21" s="377" t="s">
        <v>456</v>
      </c>
      <c r="E21" s="377"/>
      <c r="F21" s="377" t="s">
        <v>572</v>
      </c>
      <c r="G21" s="384">
        <v>1576</v>
      </c>
      <c r="H21" s="380">
        <v>1</v>
      </c>
      <c r="I21" s="377"/>
      <c r="J21" s="383"/>
      <c r="K21" s="383"/>
      <c r="L21" s="402"/>
    </row>
    <row r="22" spans="1:15" ht="15" thickBot="1" x14ac:dyDescent="0.35">
      <c r="A22" s="372"/>
      <c r="B22" s="385" t="s">
        <v>288</v>
      </c>
      <c r="C22" s="386" t="s">
        <v>454</v>
      </c>
      <c r="D22" s="386" t="s">
        <v>453</v>
      </c>
      <c r="E22" s="386"/>
      <c r="F22" s="386" t="s">
        <v>572</v>
      </c>
      <c r="G22" s="388">
        <v>1194</v>
      </c>
      <c r="H22" s="388">
        <v>1</v>
      </c>
      <c r="I22" s="403"/>
      <c r="J22" s="404"/>
      <c r="K22" s="404"/>
      <c r="L22" s="405"/>
    </row>
    <row r="23" spans="1:15" ht="15" thickBot="1" x14ac:dyDescent="0.35">
      <c r="A23" s="393"/>
      <c r="B23" s="393"/>
      <c r="C23" s="393"/>
      <c r="D23" s="393"/>
      <c r="E23" s="393"/>
      <c r="F23" s="393"/>
      <c r="G23" s="394"/>
      <c r="H23" s="394"/>
      <c r="I23" s="395"/>
    </row>
    <row r="24" spans="1:15" x14ac:dyDescent="0.3">
      <c r="A24" s="372"/>
      <c r="B24" s="396" t="s">
        <v>317</v>
      </c>
      <c r="C24" s="397" t="s">
        <v>277</v>
      </c>
      <c r="D24" s="397" t="s">
        <v>121</v>
      </c>
      <c r="E24" s="397"/>
      <c r="F24" s="397" t="s">
        <v>137</v>
      </c>
      <c r="G24" s="398">
        <v>7366</v>
      </c>
      <c r="H24" s="399">
        <v>6</v>
      </c>
      <c r="I24" s="397"/>
      <c r="J24" s="400"/>
      <c r="K24" s="400"/>
      <c r="L24" s="401"/>
    </row>
    <row r="25" spans="1:15" x14ac:dyDescent="0.3">
      <c r="A25" s="372"/>
      <c r="B25" s="376" t="s">
        <v>317</v>
      </c>
      <c r="C25" s="377" t="s">
        <v>277</v>
      </c>
      <c r="D25" s="377" t="s">
        <v>324</v>
      </c>
      <c r="E25" s="377"/>
      <c r="F25" s="377" t="s">
        <v>181</v>
      </c>
      <c r="G25" s="384">
        <v>5124</v>
      </c>
      <c r="H25" s="380">
        <v>3</v>
      </c>
      <c r="I25" s="377"/>
      <c r="J25" s="383"/>
      <c r="K25" s="383"/>
      <c r="L25" s="402"/>
    </row>
    <row r="26" spans="1:15" x14ac:dyDescent="0.3">
      <c r="A26" s="372"/>
      <c r="B26" s="376" t="s">
        <v>317</v>
      </c>
      <c r="C26" s="377" t="s">
        <v>277</v>
      </c>
      <c r="D26" s="377" t="s">
        <v>58</v>
      </c>
      <c r="E26" s="377"/>
      <c r="F26" s="377" t="s">
        <v>181</v>
      </c>
      <c r="G26" s="384">
        <v>1800</v>
      </c>
      <c r="H26" s="380">
        <v>2</v>
      </c>
      <c r="I26" s="390"/>
      <c r="J26" s="383"/>
      <c r="K26" s="383"/>
      <c r="L26" s="402"/>
    </row>
    <row r="27" spans="1:15" x14ac:dyDescent="0.3">
      <c r="A27" s="372"/>
      <c r="B27" s="376" t="s">
        <v>317</v>
      </c>
      <c r="C27" s="377" t="s">
        <v>277</v>
      </c>
      <c r="D27" s="377" t="s">
        <v>122</v>
      </c>
      <c r="E27" s="377"/>
      <c r="F27" s="377" t="s">
        <v>281</v>
      </c>
      <c r="G27" s="384">
        <v>5962</v>
      </c>
      <c r="H27" s="380">
        <v>1</v>
      </c>
      <c r="I27" s="389"/>
      <c r="J27" s="383"/>
      <c r="K27" s="383"/>
      <c r="L27" s="402"/>
    </row>
    <row r="28" spans="1:15" x14ac:dyDescent="0.3">
      <c r="A28" s="372"/>
      <c r="B28" s="376" t="s">
        <v>317</v>
      </c>
      <c r="C28" s="377" t="s">
        <v>277</v>
      </c>
      <c r="D28" s="377" t="s">
        <v>123</v>
      </c>
      <c r="E28" s="377"/>
      <c r="F28" s="377" t="s">
        <v>137</v>
      </c>
      <c r="G28" s="384">
        <v>1560</v>
      </c>
      <c r="H28" s="380">
        <v>2</v>
      </c>
      <c r="I28" s="377"/>
      <c r="J28" s="383"/>
      <c r="K28" s="383"/>
      <c r="L28" s="402"/>
    </row>
    <row r="29" spans="1:15" x14ac:dyDescent="0.3">
      <c r="A29" s="372"/>
      <c r="B29" s="376" t="s">
        <v>317</v>
      </c>
      <c r="C29" s="377" t="s">
        <v>283</v>
      </c>
      <c r="D29" s="377" t="s">
        <v>124</v>
      </c>
      <c r="E29" s="377"/>
      <c r="F29" s="377" t="s">
        <v>137</v>
      </c>
      <c r="G29" s="384">
        <v>1378</v>
      </c>
      <c r="H29" s="380">
        <v>1</v>
      </c>
      <c r="I29" s="377"/>
      <c r="J29" s="383"/>
      <c r="K29" s="383"/>
      <c r="L29" s="402"/>
    </row>
    <row r="30" spans="1:15" x14ac:dyDescent="0.3">
      <c r="A30" s="372"/>
      <c r="B30" s="376" t="s">
        <v>317</v>
      </c>
      <c r="C30" s="377" t="s">
        <v>203</v>
      </c>
      <c r="D30" s="377" t="s">
        <v>69</v>
      </c>
      <c r="E30" s="377"/>
      <c r="F30" s="377" t="s">
        <v>169</v>
      </c>
      <c r="G30" s="384">
        <v>2420</v>
      </c>
      <c r="H30" s="380">
        <v>2</v>
      </c>
      <c r="I30" s="377"/>
      <c r="J30" s="383"/>
      <c r="K30" s="383"/>
      <c r="L30" s="402"/>
    </row>
    <row r="31" spans="1:15" x14ac:dyDescent="0.3">
      <c r="A31" s="372"/>
      <c r="B31" s="376" t="s">
        <v>317</v>
      </c>
      <c r="C31" s="377" t="s">
        <v>285</v>
      </c>
      <c r="D31" s="377" t="s">
        <v>125</v>
      </c>
      <c r="E31" s="377"/>
      <c r="F31" s="377" t="s">
        <v>137</v>
      </c>
      <c r="G31" s="384">
        <v>11255</v>
      </c>
      <c r="H31" s="380">
        <v>3</v>
      </c>
      <c r="I31" s="377"/>
      <c r="J31" s="383"/>
      <c r="K31" s="383"/>
      <c r="L31" s="402"/>
    </row>
    <row r="32" spans="1:15" x14ac:dyDescent="0.3">
      <c r="B32" s="376" t="s">
        <v>317</v>
      </c>
      <c r="C32" s="425" t="s">
        <v>236</v>
      </c>
      <c r="D32" s="377" t="s">
        <v>52</v>
      </c>
      <c r="E32" s="377"/>
      <c r="F32" s="377" t="s">
        <v>137</v>
      </c>
      <c r="G32" s="414">
        <v>2521</v>
      </c>
      <c r="H32" s="415">
        <v>2</v>
      </c>
      <c r="I32" s="415"/>
      <c r="J32" s="418"/>
      <c r="K32" s="419"/>
      <c r="L32" s="426"/>
      <c r="M32" s="423"/>
      <c r="N32" s="423"/>
      <c r="O32" s="423"/>
    </row>
    <row r="33" spans="2:15" x14ac:dyDescent="0.3">
      <c r="B33" s="376" t="s">
        <v>317</v>
      </c>
      <c r="C33" s="425" t="s">
        <v>238</v>
      </c>
      <c r="D33" s="377" t="s">
        <v>580</v>
      </c>
      <c r="E33" s="377"/>
      <c r="F33" s="377" t="s">
        <v>137</v>
      </c>
      <c r="G33" s="414">
        <v>118</v>
      </c>
      <c r="H33" s="415">
        <v>1</v>
      </c>
      <c r="I33" s="415"/>
      <c r="J33" s="418"/>
      <c r="K33" s="419"/>
      <c r="L33" s="426"/>
      <c r="M33" s="423"/>
      <c r="N33" s="423"/>
      <c r="O33" s="423"/>
    </row>
    <row r="34" spans="2:15" x14ac:dyDescent="0.3">
      <c r="B34" s="376" t="s">
        <v>317</v>
      </c>
      <c r="C34" s="425" t="s">
        <v>241</v>
      </c>
      <c r="D34" s="377" t="s">
        <v>94</v>
      </c>
      <c r="E34" s="377"/>
      <c r="F34" s="377" t="s">
        <v>181</v>
      </c>
      <c r="G34" s="414">
        <v>26420</v>
      </c>
      <c r="H34" s="415">
        <v>6</v>
      </c>
      <c r="I34" s="415"/>
      <c r="J34" s="418"/>
      <c r="K34" s="419"/>
      <c r="L34" s="426"/>
      <c r="M34" s="423"/>
      <c r="N34" s="423"/>
      <c r="O34" s="423"/>
    </row>
    <row r="35" spans="2:15" x14ac:dyDescent="0.3">
      <c r="B35" s="376" t="s">
        <v>317</v>
      </c>
      <c r="C35" s="425" t="s">
        <v>241</v>
      </c>
      <c r="D35" s="377" t="s">
        <v>581</v>
      </c>
      <c r="E35" s="377"/>
      <c r="F35" s="377" t="s">
        <v>137</v>
      </c>
      <c r="G35" s="414">
        <v>5500</v>
      </c>
      <c r="H35" s="415">
        <v>3</v>
      </c>
      <c r="I35" s="416"/>
      <c r="J35" s="418"/>
      <c r="K35" s="419"/>
      <c r="L35" s="426"/>
      <c r="M35" s="423"/>
      <c r="N35" s="423"/>
      <c r="O35" s="423"/>
    </row>
    <row r="36" spans="2:15" x14ac:dyDescent="0.3">
      <c r="B36" s="376" t="s">
        <v>317</v>
      </c>
      <c r="C36" s="425" t="s">
        <v>244</v>
      </c>
      <c r="D36" s="377" t="s">
        <v>52</v>
      </c>
      <c r="E36" s="377"/>
      <c r="F36" s="377" t="s">
        <v>137</v>
      </c>
      <c r="G36" s="414">
        <v>1900</v>
      </c>
      <c r="H36" s="415">
        <v>2</v>
      </c>
      <c r="I36" s="415"/>
      <c r="J36" s="418"/>
      <c r="K36" s="419"/>
      <c r="L36" s="426"/>
      <c r="M36" s="423"/>
      <c r="N36" s="423"/>
      <c r="O36" s="423"/>
    </row>
    <row r="37" spans="2:15" x14ac:dyDescent="0.3">
      <c r="B37" s="376" t="s">
        <v>317</v>
      </c>
      <c r="C37" s="425" t="s">
        <v>246</v>
      </c>
      <c r="D37" s="377" t="s">
        <v>97</v>
      </c>
      <c r="E37" s="377"/>
      <c r="F37" s="377" t="s">
        <v>137</v>
      </c>
      <c r="G37" s="414">
        <v>1470</v>
      </c>
      <c r="H37" s="415">
        <v>2</v>
      </c>
      <c r="I37" s="415"/>
      <c r="J37" s="418"/>
      <c r="K37" s="419"/>
      <c r="L37" s="426"/>
      <c r="M37" s="423"/>
      <c r="N37" s="423"/>
      <c r="O37" s="423"/>
    </row>
    <row r="38" spans="2:15" x14ac:dyDescent="0.3">
      <c r="B38" s="376" t="s">
        <v>317</v>
      </c>
      <c r="C38" s="425" t="s">
        <v>241</v>
      </c>
      <c r="D38" s="377" t="s">
        <v>360</v>
      </c>
      <c r="E38" s="377"/>
      <c r="F38" s="377" t="s">
        <v>281</v>
      </c>
      <c r="G38" s="414">
        <v>9950</v>
      </c>
      <c r="H38" s="415">
        <v>1</v>
      </c>
      <c r="I38" s="416"/>
      <c r="J38" s="418"/>
      <c r="K38" s="419"/>
      <c r="L38" s="426"/>
      <c r="M38" s="423"/>
      <c r="N38" s="423"/>
      <c r="O38" s="423"/>
    </row>
    <row r="39" spans="2:15" x14ac:dyDescent="0.3">
      <c r="B39" s="376" t="s">
        <v>317</v>
      </c>
      <c r="C39" s="425" t="s">
        <v>248</v>
      </c>
      <c r="D39" s="377" t="s">
        <v>99</v>
      </c>
      <c r="E39" s="377"/>
      <c r="F39" s="377" t="s">
        <v>137</v>
      </c>
      <c r="G39" s="414">
        <v>1375</v>
      </c>
      <c r="H39" s="415">
        <v>1</v>
      </c>
      <c r="I39" s="415"/>
      <c r="J39" s="418"/>
      <c r="K39" s="419"/>
      <c r="L39" s="426"/>
      <c r="M39" s="423"/>
      <c r="N39" s="423"/>
      <c r="O39" s="423"/>
    </row>
    <row r="40" spans="2:15" x14ac:dyDescent="0.3">
      <c r="B40" s="376" t="s">
        <v>317</v>
      </c>
      <c r="C40" s="425" t="s">
        <v>250</v>
      </c>
      <c r="D40" s="377" t="s">
        <v>52</v>
      </c>
      <c r="E40" s="377"/>
      <c r="F40" s="377" t="s">
        <v>137</v>
      </c>
      <c r="G40" s="414">
        <v>5000</v>
      </c>
      <c r="H40" s="415">
        <v>1</v>
      </c>
      <c r="I40" s="415"/>
      <c r="J40" s="418"/>
      <c r="K40" s="419"/>
      <c r="L40" s="426"/>
      <c r="M40" s="423"/>
      <c r="N40" s="423"/>
      <c r="O40" s="423"/>
    </row>
    <row r="41" spans="2:15" x14ac:dyDescent="0.3">
      <c r="B41" s="427" t="s">
        <v>317</v>
      </c>
      <c r="C41" s="428" t="s">
        <v>250</v>
      </c>
      <c r="D41" s="392" t="s">
        <v>52</v>
      </c>
      <c r="E41" s="392"/>
      <c r="F41" s="392" t="s">
        <v>137</v>
      </c>
      <c r="G41" s="429">
        <v>5000</v>
      </c>
      <c r="H41" s="430">
        <v>1</v>
      </c>
      <c r="I41" s="430"/>
      <c r="J41" s="431"/>
      <c r="K41" s="432"/>
      <c r="L41" s="433"/>
      <c r="M41" s="424"/>
      <c r="N41" s="422"/>
      <c r="O41" s="422"/>
    </row>
    <row r="42" spans="2:15" x14ac:dyDescent="0.3">
      <c r="B42" s="427" t="s">
        <v>317</v>
      </c>
      <c r="C42" s="377" t="s">
        <v>252</v>
      </c>
      <c r="D42" s="377" t="s">
        <v>101</v>
      </c>
      <c r="E42" s="377"/>
      <c r="F42" s="377" t="s">
        <v>137</v>
      </c>
      <c r="G42" s="384">
        <v>4760</v>
      </c>
      <c r="H42" s="380">
        <v>2</v>
      </c>
      <c r="I42" s="383"/>
      <c r="J42" s="383"/>
      <c r="K42" s="383"/>
      <c r="L42" s="383"/>
    </row>
    <row r="43" spans="2:15" x14ac:dyDescent="0.3">
      <c r="B43" s="427" t="s">
        <v>317</v>
      </c>
      <c r="C43" s="377" t="s">
        <v>254</v>
      </c>
      <c r="D43" s="377" t="s">
        <v>52</v>
      </c>
      <c r="E43" s="377"/>
      <c r="F43" s="377" t="s">
        <v>137</v>
      </c>
      <c r="G43" s="384">
        <v>968</v>
      </c>
      <c r="H43" s="380">
        <v>1</v>
      </c>
      <c r="I43" s="383"/>
      <c r="J43" s="383"/>
      <c r="K43" s="383"/>
      <c r="L43" s="383"/>
    </row>
    <row r="44" spans="2:15" x14ac:dyDescent="0.3">
      <c r="B44" s="427" t="s">
        <v>317</v>
      </c>
      <c r="C44" s="377" t="s">
        <v>256</v>
      </c>
      <c r="D44" s="377" t="s">
        <v>102</v>
      </c>
      <c r="E44" s="377"/>
      <c r="F44" s="377" t="s">
        <v>137</v>
      </c>
      <c r="G44" s="384">
        <v>1200</v>
      </c>
      <c r="H44" s="380">
        <v>1</v>
      </c>
      <c r="I44" s="383"/>
      <c r="J44" s="383"/>
      <c r="K44" s="383"/>
      <c r="L44" s="383"/>
    </row>
    <row r="45" spans="2:15" x14ac:dyDescent="0.3">
      <c r="B45" s="427" t="s">
        <v>317</v>
      </c>
      <c r="C45" s="434" t="s">
        <v>258</v>
      </c>
      <c r="D45" s="434" t="s">
        <v>583</v>
      </c>
      <c r="E45" s="377"/>
      <c r="F45" s="377" t="s">
        <v>584</v>
      </c>
      <c r="G45" s="384">
        <v>960</v>
      </c>
      <c r="H45" s="380">
        <v>1</v>
      </c>
      <c r="I45" s="383"/>
      <c r="J45" s="383"/>
      <c r="K45" s="383"/>
      <c r="L45" s="383"/>
    </row>
    <row r="46" spans="2:15" x14ac:dyDescent="0.3">
      <c r="B46" s="427" t="s">
        <v>317</v>
      </c>
      <c r="C46" s="434" t="s">
        <v>258</v>
      </c>
      <c r="D46" s="434" t="s">
        <v>585</v>
      </c>
      <c r="E46" s="377"/>
      <c r="F46" s="377" t="s">
        <v>584</v>
      </c>
      <c r="G46" s="384">
        <v>2557</v>
      </c>
      <c r="H46" s="380">
        <v>1</v>
      </c>
      <c r="I46" s="383"/>
      <c r="J46" s="383"/>
      <c r="K46" s="383"/>
      <c r="L46" s="383"/>
    </row>
    <row r="47" spans="2:15" x14ac:dyDescent="0.3">
      <c r="B47" s="427" t="s">
        <v>317</v>
      </c>
      <c r="C47" s="434" t="s">
        <v>258</v>
      </c>
      <c r="D47" s="434" t="s">
        <v>586</v>
      </c>
      <c r="E47" s="377"/>
      <c r="F47" s="377" t="s">
        <v>584</v>
      </c>
      <c r="G47" s="384">
        <v>834</v>
      </c>
      <c r="H47" s="380">
        <v>1</v>
      </c>
      <c r="I47" s="383"/>
      <c r="J47" s="383"/>
      <c r="K47" s="383"/>
      <c r="L47" s="383"/>
    </row>
    <row r="48" spans="2:15" x14ac:dyDescent="0.3">
      <c r="B48" s="427" t="s">
        <v>317</v>
      </c>
      <c r="C48" s="435" t="s">
        <v>258</v>
      </c>
      <c r="D48" s="435" t="s">
        <v>587</v>
      </c>
      <c r="E48" s="377"/>
      <c r="F48" s="377" t="s">
        <v>588</v>
      </c>
      <c r="G48" s="384">
        <v>1567</v>
      </c>
      <c r="H48" s="380">
        <v>1</v>
      </c>
      <c r="I48" s="383"/>
      <c r="J48" s="383"/>
      <c r="K48" s="383"/>
      <c r="L48" s="383"/>
    </row>
    <row r="49" spans="2:12" x14ac:dyDescent="0.3">
      <c r="B49" s="427" t="s">
        <v>317</v>
      </c>
      <c r="C49" s="377" t="s">
        <v>260</v>
      </c>
      <c r="D49" s="377" t="s">
        <v>52</v>
      </c>
      <c r="E49" s="377"/>
      <c r="F49" s="377" t="s">
        <v>137</v>
      </c>
      <c r="G49" s="384">
        <v>813.9</v>
      </c>
      <c r="H49" s="380">
        <v>1</v>
      </c>
      <c r="I49" s="383"/>
      <c r="J49" s="383"/>
      <c r="K49" s="383"/>
      <c r="L49" s="383"/>
    </row>
    <row r="50" spans="2:12" x14ac:dyDescent="0.3">
      <c r="B50" s="427" t="s">
        <v>317</v>
      </c>
      <c r="C50" s="377" t="s">
        <v>262</v>
      </c>
      <c r="D50" s="377" t="s">
        <v>51</v>
      </c>
      <c r="E50" s="377"/>
      <c r="F50" s="377" t="s">
        <v>137</v>
      </c>
      <c r="G50" s="384">
        <v>3130</v>
      </c>
      <c r="H50" s="380">
        <v>5</v>
      </c>
      <c r="I50" s="383"/>
      <c r="J50" s="383"/>
      <c r="K50" s="383"/>
      <c r="L50" s="383"/>
    </row>
    <row r="51" spans="2:12" x14ac:dyDescent="0.3">
      <c r="B51" s="427" t="s">
        <v>317</v>
      </c>
      <c r="C51" s="377" t="s">
        <v>252</v>
      </c>
      <c r="D51" s="377" t="s">
        <v>111</v>
      </c>
      <c r="E51" s="377"/>
      <c r="F51" s="377" t="s">
        <v>137</v>
      </c>
      <c r="G51" s="384">
        <v>28892</v>
      </c>
      <c r="H51" s="380">
        <v>3</v>
      </c>
      <c r="I51" s="383"/>
      <c r="J51" s="383"/>
      <c r="K51" s="383"/>
      <c r="L51" s="383"/>
    </row>
    <row r="52" spans="2:12" x14ac:dyDescent="0.3">
      <c r="B52" s="427" t="s">
        <v>317</v>
      </c>
      <c r="C52" s="377" t="s">
        <v>343</v>
      </c>
      <c r="D52" s="377" t="s">
        <v>342</v>
      </c>
      <c r="E52" s="377"/>
      <c r="F52" s="377" t="s">
        <v>292</v>
      </c>
      <c r="G52" s="384">
        <v>3032</v>
      </c>
      <c r="H52" s="380">
        <v>1</v>
      </c>
      <c r="I52" s="383"/>
      <c r="J52" s="383"/>
      <c r="K52" s="383"/>
      <c r="L52" s="383"/>
    </row>
    <row r="53" spans="2:12" x14ac:dyDescent="0.3">
      <c r="B53" s="427" t="s">
        <v>317</v>
      </c>
      <c r="C53" s="377" t="s">
        <v>265</v>
      </c>
      <c r="D53" s="377" t="s">
        <v>112</v>
      </c>
      <c r="E53" s="377"/>
      <c r="F53" s="377" t="s">
        <v>137</v>
      </c>
      <c r="G53" s="384">
        <v>1922</v>
      </c>
      <c r="H53" s="380">
        <v>2</v>
      </c>
      <c r="I53" s="383"/>
      <c r="J53" s="383"/>
      <c r="K53" s="383"/>
      <c r="L53" s="383"/>
    </row>
    <row r="54" spans="2:12" x14ac:dyDescent="0.3">
      <c r="B54" s="377" t="s">
        <v>317</v>
      </c>
      <c r="C54" s="377" t="s">
        <v>267</v>
      </c>
      <c r="D54" s="377" t="s">
        <v>113</v>
      </c>
      <c r="E54" s="377"/>
      <c r="F54" s="377" t="s">
        <v>137</v>
      </c>
      <c r="G54" s="384">
        <v>3063</v>
      </c>
      <c r="H54" s="380">
        <v>1</v>
      </c>
      <c r="I54" s="383"/>
      <c r="J54" s="383"/>
      <c r="K54" s="383"/>
      <c r="L54" s="383"/>
    </row>
    <row r="55" spans="2:12" x14ac:dyDescent="0.3">
      <c r="B55" s="377" t="s">
        <v>317</v>
      </c>
      <c r="C55" s="377" t="s">
        <v>270</v>
      </c>
      <c r="D55" s="377" t="s">
        <v>115</v>
      </c>
      <c r="E55" s="377"/>
      <c r="F55" s="377" t="s">
        <v>590</v>
      </c>
      <c r="G55" s="384">
        <v>18782</v>
      </c>
      <c r="H55" s="380">
        <v>3</v>
      </c>
      <c r="I55" s="383"/>
      <c r="J55" s="383"/>
      <c r="K55" s="383"/>
      <c r="L55" s="383"/>
    </row>
    <row r="56" spans="2:12" x14ac:dyDescent="0.3">
      <c r="B56" s="377" t="s">
        <v>317</v>
      </c>
      <c r="C56" s="377" t="s">
        <v>270</v>
      </c>
      <c r="D56" s="377" t="s">
        <v>117</v>
      </c>
      <c r="E56" s="377"/>
      <c r="F56" s="377" t="s">
        <v>590</v>
      </c>
      <c r="G56" s="384">
        <v>4672</v>
      </c>
      <c r="H56" s="380">
        <v>3</v>
      </c>
      <c r="I56" s="383"/>
      <c r="J56" s="383"/>
      <c r="K56" s="383"/>
      <c r="L56" s="383"/>
    </row>
    <row r="57" spans="2:12" x14ac:dyDescent="0.3">
      <c r="B57" s="377" t="s">
        <v>317</v>
      </c>
      <c r="C57" s="377" t="s">
        <v>277</v>
      </c>
      <c r="D57" s="377" t="s">
        <v>123</v>
      </c>
      <c r="E57" s="377"/>
      <c r="F57" s="377" t="s">
        <v>137</v>
      </c>
      <c r="G57" s="384">
        <v>10108</v>
      </c>
      <c r="H57" s="380">
        <v>3</v>
      </c>
      <c r="I57" s="383"/>
      <c r="J57" s="383"/>
      <c r="K57" s="383"/>
      <c r="L57" s="383"/>
    </row>
    <row r="58" spans="2:12" x14ac:dyDescent="0.3">
      <c r="B58" s="377" t="s">
        <v>317</v>
      </c>
      <c r="C58" s="377" t="s">
        <v>270</v>
      </c>
      <c r="D58" s="377" t="s">
        <v>118</v>
      </c>
      <c r="E58" s="377"/>
      <c r="F58" s="377" t="s">
        <v>590</v>
      </c>
      <c r="G58" s="384">
        <v>9213</v>
      </c>
      <c r="H58" s="380">
        <v>3</v>
      </c>
      <c r="I58" s="383"/>
      <c r="J58" s="383"/>
      <c r="K58" s="383"/>
      <c r="L58" s="383"/>
    </row>
    <row r="59" spans="2:12" ht="15" thickBot="1" x14ac:dyDescent="0.35">
      <c r="B59" s="372"/>
      <c r="C59" s="372"/>
      <c r="D59" s="372"/>
      <c r="E59" s="372"/>
      <c r="F59" s="372"/>
      <c r="G59" s="372"/>
      <c r="H59" s="372"/>
    </row>
    <row r="60" spans="2:12" x14ac:dyDescent="0.3">
      <c r="B60" s="396" t="s">
        <v>437</v>
      </c>
      <c r="C60" s="397" t="s">
        <v>151</v>
      </c>
      <c r="D60" s="397" t="s">
        <v>40</v>
      </c>
      <c r="E60" s="397"/>
      <c r="F60" s="397" t="s">
        <v>137</v>
      </c>
      <c r="G60" s="413">
        <v>2787</v>
      </c>
      <c r="H60" s="399">
        <v>2</v>
      </c>
      <c r="I60" s="400"/>
      <c r="J60" s="400"/>
      <c r="K60" s="400"/>
      <c r="L60" s="401"/>
    </row>
    <row r="61" spans="2:12" x14ac:dyDescent="0.3">
      <c r="B61" s="376" t="s">
        <v>437</v>
      </c>
      <c r="C61" s="377" t="s">
        <v>153</v>
      </c>
      <c r="D61" s="377" t="s">
        <v>41</v>
      </c>
      <c r="E61" s="377"/>
      <c r="F61" s="377" t="s">
        <v>137</v>
      </c>
      <c r="G61" s="411">
        <v>1948</v>
      </c>
      <c r="H61" s="380">
        <v>3</v>
      </c>
      <c r="I61" s="383"/>
      <c r="J61" s="383"/>
      <c r="K61" s="383"/>
      <c r="L61" s="402"/>
    </row>
    <row r="62" spans="2:12" ht="15" thickBot="1" x14ac:dyDescent="0.35">
      <c r="B62" s="385" t="s">
        <v>437</v>
      </c>
      <c r="C62" s="386" t="s">
        <v>155</v>
      </c>
      <c r="D62" s="386" t="s">
        <v>42</v>
      </c>
      <c r="E62" s="386"/>
      <c r="F62" s="386" t="s">
        <v>137</v>
      </c>
      <c r="G62" s="412">
        <v>3137</v>
      </c>
      <c r="H62" s="388">
        <v>3</v>
      </c>
      <c r="I62" s="404"/>
      <c r="J62" s="404"/>
      <c r="K62" s="404"/>
      <c r="L62" s="405"/>
    </row>
    <row r="63" spans="2:12" ht="15" thickBot="1" x14ac:dyDescent="0.35"/>
    <row r="64" spans="2:12" x14ac:dyDescent="0.3">
      <c r="B64" s="396" t="s">
        <v>419</v>
      </c>
      <c r="C64" s="397" t="s">
        <v>441</v>
      </c>
      <c r="D64" s="397" t="s">
        <v>440</v>
      </c>
      <c r="E64" s="397"/>
      <c r="F64" s="397" t="s">
        <v>169</v>
      </c>
      <c r="G64" s="413">
        <v>214</v>
      </c>
      <c r="H64" s="399">
        <v>1</v>
      </c>
      <c r="I64" s="400"/>
      <c r="J64" s="400"/>
      <c r="K64" s="400"/>
      <c r="L64" s="401"/>
    </row>
    <row r="65" spans="2:12" x14ac:dyDescent="0.3">
      <c r="B65" s="376" t="s">
        <v>419</v>
      </c>
      <c r="C65" s="377" t="s">
        <v>157</v>
      </c>
      <c r="D65" s="377" t="s">
        <v>44</v>
      </c>
      <c r="E65" s="377"/>
      <c r="F65" s="377" t="s">
        <v>137</v>
      </c>
      <c r="G65" s="411">
        <v>9289</v>
      </c>
      <c r="H65" s="380">
        <v>3</v>
      </c>
      <c r="I65" s="383"/>
      <c r="J65" s="383"/>
      <c r="K65" s="383"/>
      <c r="L65" s="402"/>
    </row>
    <row r="66" spans="2:12" x14ac:dyDescent="0.3">
      <c r="B66" s="376" t="s">
        <v>419</v>
      </c>
      <c r="C66" s="377" t="s">
        <v>157</v>
      </c>
      <c r="D66" s="377" t="s">
        <v>45</v>
      </c>
      <c r="E66" s="377"/>
      <c r="F66" s="377" t="s">
        <v>160</v>
      </c>
      <c r="G66" s="411">
        <v>4434</v>
      </c>
      <c r="H66" s="380">
        <v>2</v>
      </c>
      <c r="I66" s="383"/>
      <c r="J66" s="383"/>
      <c r="K66" s="383"/>
      <c r="L66" s="402"/>
    </row>
    <row r="67" spans="2:12" x14ac:dyDescent="0.3">
      <c r="B67" s="376" t="s">
        <v>419</v>
      </c>
      <c r="C67" s="377" t="s">
        <v>161</v>
      </c>
      <c r="D67" s="377" t="s">
        <v>46</v>
      </c>
      <c r="E67" s="377"/>
      <c r="F67" s="377" t="s">
        <v>137</v>
      </c>
      <c r="G67" s="411">
        <v>1773</v>
      </c>
      <c r="H67" s="380">
        <v>2</v>
      </c>
      <c r="I67" s="383"/>
      <c r="J67" s="383"/>
      <c r="K67" s="383"/>
      <c r="L67" s="402"/>
    </row>
    <row r="68" spans="2:12" x14ac:dyDescent="0.3">
      <c r="B68" s="376" t="s">
        <v>419</v>
      </c>
      <c r="C68" s="377" t="s">
        <v>167</v>
      </c>
      <c r="D68" s="377" t="s">
        <v>167</v>
      </c>
      <c r="E68" s="377"/>
      <c r="F68" s="377" t="s">
        <v>572</v>
      </c>
      <c r="G68" s="411">
        <v>390</v>
      </c>
      <c r="H68" s="380">
        <v>1</v>
      </c>
      <c r="I68" s="383"/>
      <c r="J68" s="383"/>
      <c r="K68" s="383"/>
      <c r="L68" s="402"/>
    </row>
    <row r="69" spans="2:12" x14ac:dyDescent="0.3">
      <c r="B69" s="376" t="s">
        <v>419</v>
      </c>
      <c r="C69" s="377" t="s">
        <v>163</v>
      </c>
      <c r="D69" s="377" t="s">
        <v>47</v>
      </c>
      <c r="E69" s="377"/>
      <c r="F69" s="377" t="s">
        <v>572</v>
      </c>
      <c r="G69" s="411">
        <v>2460</v>
      </c>
      <c r="H69" s="380">
        <v>2</v>
      </c>
      <c r="I69" s="383"/>
      <c r="J69" s="383"/>
      <c r="K69" s="383"/>
      <c r="L69" s="402"/>
    </row>
    <row r="70" spans="2:12" x14ac:dyDescent="0.3">
      <c r="B70" s="376" t="s">
        <v>419</v>
      </c>
      <c r="C70" s="377" t="s">
        <v>165</v>
      </c>
      <c r="D70" s="377" t="s">
        <v>48</v>
      </c>
      <c r="E70" s="377"/>
      <c r="F70" s="377" t="s">
        <v>572</v>
      </c>
      <c r="G70" s="411">
        <v>734.5</v>
      </c>
      <c r="H70" s="380">
        <v>1</v>
      </c>
      <c r="I70" s="383"/>
      <c r="J70" s="383"/>
      <c r="K70" s="383"/>
      <c r="L70" s="402"/>
    </row>
    <row r="71" spans="2:12" x14ac:dyDescent="0.3">
      <c r="B71" s="376" t="s">
        <v>419</v>
      </c>
      <c r="C71" s="377" t="s">
        <v>167</v>
      </c>
      <c r="D71" s="377" t="s">
        <v>49</v>
      </c>
      <c r="E71" s="377"/>
      <c r="F71" s="377" t="s">
        <v>572</v>
      </c>
      <c r="G71" s="411">
        <v>1350</v>
      </c>
      <c r="H71" s="380">
        <v>1</v>
      </c>
      <c r="I71" s="383"/>
      <c r="J71" s="383"/>
      <c r="K71" s="383"/>
      <c r="L71" s="402"/>
    </row>
    <row r="72" spans="2:12" ht="15" thickBot="1" x14ac:dyDescent="0.35">
      <c r="B72" s="385" t="s">
        <v>419</v>
      </c>
      <c r="C72" s="386" t="s">
        <v>170</v>
      </c>
      <c r="D72" s="386" t="s">
        <v>50</v>
      </c>
      <c r="E72" s="386"/>
      <c r="F72" s="386" t="s">
        <v>281</v>
      </c>
      <c r="G72" s="412">
        <v>2950</v>
      </c>
      <c r="H72" s="388">
        <v>2</v>
      </c>
      <c r="I72" s="404"/>
      <c r="J72" s="404"/>
      <c r="K72" s="404"/>
      <c r="L72" s="405"/>
    </row>
  </sheetData>
  <protectedRanges>
    <protectedRange sqref="D9:E9" name="Range1_14_2_1_2_1_2_2_2_2_1_2_1_2_2_3_1"/>
  </protectedRanges>
  <mergeCells count="7">
    <mergeCell ref="B4:B9"/>
    <mergeCell ref="D4:L4"/>
    <mergeCell ref="D5:L5"/>
    <mergeCell ref="D6:L6"/>
    <mergeCell ref="D7:L7"/>
    <mergeCell ref="D8:L8"/>
    <mergeCell ref="D9:L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58"/>
  <sheetViews>
    <sheetView topLeftCell="A38" workbookViewId="0">
      <selection activeCell="H26" sqref="H26"/>
    </sheetView>
  </sheetViews>
  <sheetFormatPr defaultColWidth="8.88671875" defaultRowHeight="14.4" x14ac:dyDescent="0.3"/>
  <cols>
    <col min="1" max="1" width="8.88671875" style="16"/>
    <col min="2" max="2" width="21.109375" style="16" bestFit="1" customWidth="1"/>
    <col min="3" max="3" width="22.6640625" style="16" customWidth="1"/>
    <col min="4" max="4" width="24.44140625" style="16" bestFit="1" customWidth="1"/>
    <col min="5" max="5" width="15" style="16" bestFit="1" customWidth="1"/>
    <col min="6" max="6" width="13.33203125" style="16" bestFit="1" customWidth="1"/>
    <col min="7" max="7" width="10.5546875" style="16" bestFit="1" customWidth="1"/>
    <col min="8" max="8" width="11.5546875" style="16" customWidth="1"/>
    <col min="9" max="9" width="16.6640625" style="16" hidden="1" customWidth="1"/>
    <col min="10" max="10" width="11.88671875" style="16" hidden="1" customWidth="1"/>
    <col min="11" max="11" width="7.33203125" style="16" hidden="1" customWidth="1"/>
    <col min="12" max="12" width="9.109375" style="16" hidden="1" customWidth="1"/>
    <col min="13" max="16384" width="8.88671875" style="16"/>
  </cols>
  <sheetData>
    <row r="3" spans="1:12" ht="15" thickBot="1" x14ac:dyDescent="0.35"/>
    <row r="4" spans="1:12" ht="15" thickBot="1" x14ac:dyDescent="0.35">
      <c r="B4" s="564" t="s">
        <v>293</v>
      </c>
      <c r="C4" s="369" t="s">
        <v>294</v>
      </c>
      <c r="D4" s="567" t="s">
        <v>597</v>
      </c>
      <c r="E4" s="568"/>
      <c r="F4" s="569"/>
      <c r="G4" s="569"/>
      <c r="H4" s="569"/>
      <c r="I4" s="569"/>
      <c r="J4" s="569"/>
      <c r="K4" s="569"/>
      <c r="L4" s="570"/>
    </row>
    <row r="5" spans="1:12" ht="15" thickBot="1" x14ac:dyDescent="0.35">
      <c r="B5" s="565"/>
      <c r="C5" s="370" t="s">
        <v>295</v>
      </c>
      <c r="D5" s="571" t="s">
        <v>526</v>
      </c>
      <c r="E5" s="572"/>
      <c r="F5" s="573"/>
      <c r="G5" s="573"/>
      <c r="H5" s="573"/>
      <c r="I5" s="573"/>
      <c r="J5" s="573"/>
      <c r="K5" s="573"/>
      <c r="L5" s="574"/>
    </row>
    <row r="6" spans="1:12" ht="15" thickBot="1" x14ac:dyDescent="0.35">
      <c r="B6" s="565"/>
      <c r="C6" s="370" t="s">
        <v>563</v>
      </c>
      <c r="D6" s="571" t="s">
        <v>591</v>
      </c>
      <c r="E6" s="572"/>
      <c r="F6" s="573"/>
      <c r="G6" s="573"/>
      <c r="H6" s="573"/>
      <c r="I6" s="573"/>
      <c r="J6" s="573"/>
      <c r="K6" s="573"/>
      <c r="L6" s="574"/>
    </row>
    <row r="7" spans="1:12" ht="15" thickBot="1" x14ac:dyDescent="0.35">
      <c r="B7" s="565"/>
      <c r="C7" s="370" t="s">
        <v>571</v>
      </c>
      <c r="D7" s="571"/>
      <c r="E7" s="572"/>
      <c r="F7" s="573"/>
      <c r="G7" s="573"/>
      <c r="H7" s="573"/>
      <c r="I7" s="573"/>
      <c r="J7" s="573"/>
      <c r="K7" s="573"/>
      <c r="L7" s="574"/>
    </row>
    <row r="8" spans="1:12" ht="15" thickBot="1" x14ac:dyDescent="0.35">
      <c r="B8" s="565"/>
      <c r="C8" s="370" t="s">
        <v>297</v>
      </c>
      <c r="D8" s="571"/>
      <c r="E8" s="572"/>
      <c r="F8" s="573"/>
      <c r="G8" s="573"/>
      <c r="H8" s="573"/>
      <c r="I8" s="573"/>
      <c r="J8" s="573"/>
      <c r="K8" s="573"/>
      <c r="L8" s="574"/>
    </row>
    <row r="9" spans="1:12" ht="42" customHeight="1" thickBot="1" x14ac:dyDescent="0.35">
      <c r="B9" s="566"/>
      <c r="C9" s="371" t="s">
        <v>298</v>
      </c>
      <c r="D9" s="575"/>
      <c r="E9" s="576"/>
      <c r="F9" s="577"/>
      <c r="G9" s="577"/>
      <c r="H9" s="577"/>
      <c r="I9" s="577"/>
      <c r="J9" s="577"/>
      <c r="K9" s="577"/>
      <c r="L9" s="578"/>
    </row>
    <row r="10" spans="1:12" ht="15" thickBot="1" x14ac:dyDescent="0.35">
      <c r="A10" s="372"/>
      <c r="B10" s="372"/>
      <c r="C10" s="372"/>
      <c r="D10" s="372"/>
      <c r="E10" s="372"/>
      <c r="F10" s="372"/>
      <c r="G10" s="372"/>
      <c r="H10" s="372"/>
    </row>
    <row r="11" spans="1:12" ht="42" x14ac:dyDescent="0.3">
      <c r="A11" s="372"/>
      <c r="B11" s="436" t="s">
        <v>296</v>
      </c>
      <c r="C11" s="437" t="s">
        <v>564</v>
      </c>
      <c r="D11" s="437" t="s">
        <v>2</v>
      </c>
      <c r="E11" s="437" t="s">
        <v>5</v>
      </c>
      <c r="F11" s="437" t="s">
        <v>565</v>
      </c>
      <c r="G11" s="437" t="s">
        <v>566</v>
      </c>
      <c r="H11" s="437" t="s">
        <v>567</v>
      </c>
      <c r="I11" s="438" t="s">
        <v>576</v>
      </c>
      <c r="J11" s="438" t="s">
        <v>577</v>
      </c>
      <c r="K11" s="438" t="s">
        <v>578</v>
      </c>
      <c r="L11" s="439" t="s">
        <v>579</v>
      </c>
    </row>
    <row r="12" spans="1:12" x14ac:dyDescent="0.3">
      <c r="A12" s="372"/>
      <c r="B12" s="376" t="s">
        <v>366</v>
      </c>
      <c r="C12" s="377" t="s">
        <v>206</v>
      </c>
      <c r="D12" s="377" t="s">
        <v>52</v>
      </c>
      <c r="E12" s="377" t="s">
        <v>137</v>
      </c>
      <c r="F12" s="414">
        <v>377</v>
      </c>
      <c r="G12" s="415">
        <v>1</v>
      </c>
      <c r="H12" s="379">
        <v>1</v>
      </c>
      <c r="I12" s="380"/>
      <c r="J12" s="383"/>
      <c r="K12" s="383"/>
      <c r="L12" s="402"/>
    </row>
    <row r="13" spans="1:12" x14ac:dyDescent="0.3">
      <c r="A13" s="372"/>
      <c r="B13" s="376" t="s">
        <v>366</v>
      </c>
      <c r="C13" s="377" t="s">
        <v>208</v>
      </c>
      <c r="D13" s="377" t="s">
        <v>74</v>
      </c>
      <c r="E13" s="377" t="s">
        <v>137</v>
      </c>
      <c r="F13" s="414">
        <v>16006</v>
      </c>
      <c r="G13" s="415">
        <v>3</v>
      </c>
      <c r="H13" s="379">
        <v>2</v>
      </c>
      <c r="I13" s="380"/>
      <c r="J13" s="383"/>
      <c r="K13" s="383"/>
      <c r="L13" s="402"/>
    </row>
    <row r="14" spans="1:12" x14ac:dyDescent="0.3">
      <c r="A14" s="372"/>
      <c r="B14" s="376" t="s">
        <v>366</v>
      </c>
      <c r="C14" s="377" t="s">
        <v>210</v>
      </c>
      <c r="D14" s="377" t="s">
        <v>52</v>
      </c>
      <c r="E14" s="377" t="s">
        <v>137</v>
      </c>
      <c r="F14" s="414">
        <v>470</v>
      </c>
      <c r="G14" s="415">
        <v>1</v>
      </c>
      <c r="H14" s="379">
        <v>6</v>
      </c>
      <c r="I14" s="380"/>
      <c r="J14" s="383"/>
      <c r="K14" s="383"/>
      <c r="L14" s="402"/>
    </row>
    <row r="15" spans="1:12" x14ac:dyDescent="0.3">
      <c r="A15" s="372"/>
      <c r="B15" s="376" t="s">
        <v>366</v>
      </c>
      <c r="C15" s="377" t="s">
        <v>210</v>
      </c>
      <c r="D15" s="377" t="s">
        <v>75</v>
      </c>
      <c r="E15" s="377" t="s">
        <v>137</v>
      </c>
      <c r="F15" s="414">
        <v>15000</v>
      </c>
      <c r="G15" s="415">
        <v>21</v>
      </c>
      <c r="H15" s="379">
        <v>1</v>
      </c>
      <c r="I15" s="380"/>
      <c r="J15" s="383"/>
      <c r="K15" s="383"/>
      <c r="L15" s="402"/>
    </row>
    <row r="16" spans="1:12" x14ac:dyDescent="0.3">
      <c r="A16" s="372"/>
      <c r="B16" s="376" t="s">
        <v>366</v>
      </c>
      <c r="C16" s="377" t="s">
        <v>213</v>
      </c>
      <c r="D16" s="377" t="s">
        <v>76</v>
      </c>
      <c r="E16" s="377" t="s">
        <v>137</v>
      </c>
      <c r="F16" s="414">
        <v>180</v>
      </c>
      <c r="G16" s="415">
        <v>1</v>
      </c>
      <c r="H16" s="379">
        <v>1</v>
      </c>
      <c r="I16" s="382"/>
      <c r="J16" s="383"/>
      <c r="K16" s="383"/>
      <c r="L16" s="402"/>
    </row>
    <row r="17" spans="1:15" x14ac:dyDescent="0.3">
      <c r="A17" s="372"/>
      <c r="B17" s="376" t="s">
        <v>366</v>
      </c>
      <c r="C17" s="377" t="s">
        <v>213</v>
      </c>
      <c r="D17" s="377" t="s">
        <v>76</v>
      </c>
      <c r="E17" s="377" t="s">
        <v>137</v>
      </c>
      <c r="F17" s="414">
        <v>930</v>
      </c>
      <c r="G17" s="415">
        <v>1</v>
      </c>
      <c r="H17" s="377"/>
      <c r="I17" s="377"/>
      <c r="J17" s="383"/>
      <c r="K17" s="383"/>
      <c r="L17" s="402"/>
    </row>
    <row r="18" spans="1:15" x14ac:dyDescent="0.3">
      <c r="A18" s="372"/>
      <c r="B18" s="376" t="s">
        <v>366</v>
      </c>
      <c r="C18" s="377" t="s">
        <v>213</v>
      </c>
      <c r="D18" s="377" t="s">
        <v>77</v>
      </c>
      <c r="E18" s="377" t="s">
        <v>137</v>
      </c>
      <c r="F18" s="414">
        <v>3122</v>
      </c>
      <c r="G18" s="415">
        <v>3</v>
      </c>
      <c r="H18" s="380">
        <v>3</v>
      </c>
      <c r="I18" s="377"/>
      <c r="J18" s="383"/>
      <c r="K18" s="383"/>
      <c r="L18" s="402"/>
    </row>
    <row r="19" spans="1:15" x14ac:dyDescent="0.3">
      <c r="A19" s="372"/>
      <c r="B19" s="376" t="s">
        <v>366</v>
      </c>
      <c r="C19" s="377" t="s">
        <v>215</v>
      </c>
      <c r="D19" s="377" t="s">
        <v>78</v>
      </c>
      <c r="E19" s="377" t="s">
        <v>137</v>
      </c>
      <c r="F19" s="414">
        <v>280</v>
      </c>
      <c r="G19" s="415">
        <v>1</v>
      </c>
      <c r="H19" s="380">
        <v>2</v>
      </c>
      <c r="I19" s="377"/>
      <c r="J19" s="383"/>
      <c r="K19" s="383"/>
      <c r="L19" s="402"/>
    </row>
    <row r="20" spans="1:15" x14ac:dyDescent="0.3">
      <c r="A20" s="372"/>
      <c r="B20" s="376" t="s">
        <v>366</v>
      </c>
      <c r="C20" s="377" t="s">
        <v>217</v>
      </c>
      <c r="D20" s="377" t="s">
        <v>79</v>
      </c>
      <c r="E20" s="377" t="s">
        <v>137</v>
      </c>
      <c r="F20" s="414">
        <v>81</v>
      </c>
      <c r="G20" s="415">
        <v>1</v>
      </c>
      <c r="H20" s="380">
        <v>2</v>
      </c>
      <c r="I20" s="377"/>
      <c r="J20" s="383"/>
      <c r="K20" s="383"/>
      <c r="L20" s="402"/>
    </row>
    <row r="21" spans="1:15" x14ac:dyDescent="0.3">
      <c r="A21" s="372"/>
      <c r="B21" s="376" t="s">
        <v>366</v>
      </c>
      <c r="C21" s="377" t="s">
        <v>219</v>
      </c>
      <c r="D21" s="377" t="s">
        <v>80</v>
      </c>
      <c r="E21" s="377" t="s">
        <v>137</v>
      </c>
      <c r="F21" s="414">
        <v>1795</v>
      </c>
      <c r="G21" s="415">
        <v>3</v>
      </c>
      <c r="H21" s="380">
        <v>1</v>
      </c>
      <c r="I21" s="377"/>
      <c r="J21" s="383"/>
      <c r="K21" s="383"/>
      <c r="L21" s="402"/>
    </row>
    <row r="22" spans="1:15" x14ac:dyDescent="0.3">
      <c r="A22" s="372"/>
      <c r="B22" s="376" t="s">
        <v>366</v>
      </c>
      <c r="C22" s="377" t="s">
        <v>221</v>
      </c>
      <c r="D22" s="377" t="s">
        <v>58</v>
      </c>
      <c r="E22" s="377" t="s">
        <v>137</v>
      </c>
      <c r="F22" s="414">
        <v>420</v>
      </c>
      <c r="G22" s="415">
        <v>1</v>
      </c>
      <c r="H22" s="380">
        <v>1</v>
      </c>
      <c r="I22" s="389"/>
      <c r="J22" s="383"/>
      <c r="K22" s="383"/>
      <c r="L22" s="402"/>
    </row>
    <row r="23" spans="1:15" x14ac:dyDescent="0.3">
      <c r="A23" s="393"/>
      <c r="B23" s="376" t="s">
        <v>366</v>
      </c>
      <c r="C23" s="377" t="s">
        <v>223</v>
      </c>
      <c r="D23" s="377" t="s">
        <v>81</v>
      </c>
      <c r="E23" s="377" t="s">
        <v>137</v>
      </c>
      <c r="F23" s="414">
        <v>148.44999999999999</v>
      </c>
      <c r="G23" s="415">
        <v>1</v>
      </c>
      <c r="H23" s="380"/>
      <c r="I23" s="389"/>
      <c r="J23" s="383"/>
      <c r="K23" s="383"/>
      <c r="L23" s="402"/>
    </row>
    <row r="24" spans="1:15" x14ac:dyDescent="0.3">
      <c r="A24" s="372"/>
      <c r="B24" s="376" t="s">
        <v>366</v>
      </c>
      <c r="C24" s="377" t="s">
        <v>225</v>
      </c>
      <c r="D24" s="377" t="s">
        <v>82</v>
      </c>
      <c r="E24" s="377" t="s">
        <v>137</v>
      </c>
      <c r="F24" s="414">
        <v>348.83</v>
      </c>
      <c r="G24" s="415">
        <v>1</v>
      </c>
      <c r="H24" s="380">
        <v>6</v>
      </c>
      <c r="I24" s="377"/>
      <c r="J24" s="383"/>
      <c r="K24" s="383"/>
      <c r="L24" s="402"/>
    </row>
    <row r="25" spans="1:15" x14ac:dyDescent="0.3">
      <c r="A25" s="372"/>
      <c r="B25" s="376" t="s">
        <v>366</v>
      </c>
      <c r="C25" s="377" t="s">
        <v>227</v>
      </c>
      <c r="D25" s="377" t="s">
        <v>83</v>
      </c>
      <c r="E25" s="377" t="s">
        <v>137</v>
      </c>
      <c r="F25" s="414">
        <v>2397</v>
      </c>
      <c r="G25" s="415">
        <v>5</v>
      </c>
      <c r="H25" s="380">
        <v>3</v>
      </c>
      <c r="I25" s="377"/>
      <c r="J25" s="383"/>
      <c r="K25" s="383"/>
      <c r="L25" s="402"/>
    </row>
    <row r="26" spans="1:15" x14ac:dyDescent="0.3">
      <c r="A26" s="372"/>
      <c r="B26" s="376" t="s">
        <v>366</v>
      </c>
      <c r="C26" s="377" t="s">
        <v>210</v>
      </c>
      <c r="D26" s="381" t="s">
        <v>380</v>
      </c>
      <c r="E26" s="377" t="s">
        <v>281</v>
      </c>
      <c r="F26" s="414">
        <v>5200</v>
      </c>
      <c r="G26" s="415">
        <v>1</v>
      </c>
      <c r="H26" s="380">
        <v>2</v>
      </c>
      <c r="I26" s="390"/>
      <c r="J26" s="383"/>
      <c r="K26" s="383"/>
      <c r="L26" s="402"/>
    </row>
    <row r="27" spans="1:15" x14ac:dyDescent="0.3">
      <c r="A27" s="372"/>
      <c r="B27" s="376" t="s">
        <v>366</v>
      </c>
      <c r="C27" s="377" t="s">
        <v>210</v>
      </c>
      <c r="D27" s="377" t="s">
        <v>378</v>
      </c>
      <c r="E27" s="377" t="s">
        <v>314</v>
      </c>
      <c r="F27" s="414">
        <v>1108</v>
      </c>
      <c r="G27" s="415">
        <v>1</v>
      </c>
      <c r="H27" s="380">
        <v>1</v>
      </c>
      <c r="I27" s="389"/>
      <c r="J27" s="383"/>
      <c r="K27" s="383"/>
      <c r="L27" s="402"/>
    </row>
    <row r="28" spans="1:15" x14ac:dyDescent="0.3">
      <c r="A28" s="372"/>
      <c r="B28" s="376" t="s">
        <v>366</v>
      </c>
      <c r="C28" s="377" t="s">
        <v>210</v>
      </c>
      <c r="D28" s="377" t="s">
        <v>84</v>
      </c>
      <c r="E28" s="377" t="s">
        <v>169</v>
      </c>
      <c r="F28" s="414">
        <v>1579</v>
      </c>
      <c r="G28" s="415">
        <v>1</v>
      </c>
      <c r="H28" s="380">
        <v>2</v>
      </c>
      <c r="I28" s="377"/>
      <c r="J28" s="383"/>
      <c r="K28" s="383"/>
      <c r="L28" s="402"/>
    </row>
    <row r="29" spans="1:15" x14ac:dyDescent="0.3">
      <c r="A29" s="372"/>
      <c r="B29" s="376" t="s">
        <v>366</v>
      </c>
      <c r="C29" s="377" t="s">
        <v>210</v>
      </c>
      <c r="D29" s="377" t="s">
        <v>85</v>
      </c>
      <c r="E29" s="377" t="s">
        <v>137</v>
      </c>
      <c r="F29" s="414">
        <v>1827</v>
      </c>
      <c r="G29" s="415">
        <v>2</v>
      </c>
      <c r="H29" s="380">
        <v>1</v>
      </c>
      <c r="I29" s="377"/>
      <c r="J29" s="383"/>
      <c r="K29" s="383"/>
      <c r="L29" s="402"/>
    </row>
    <row r="30" spans="1:15" x14ac:dyDescent="0.3">
      <c r="A30" s="372"/>
      <c r="B30" s="376" t="s">
        <v>366</v>
      </c>
      <c r="C30" s="377" t="s">
        <v>210</v>
      </c>
      <c r="D30" s="377" t="s">
        <v>86</v>
      </c>
      <c r="E30" s="377" t="s">
        <v>137</v>
      </c>
      <c r="F30" s="414">
        <v>470</v>
      </c>
      <c r="G30" s="415">
        <v>2</v>
      </c>
      <c r="H30" s="380">
        <v>2</v>
      </c>
      <c r="I30" s="377"/>
      <c r="J30" s="383"/>
      <c r="K30" s="383"/>
      <c r="L30" s="402"/>
    </row>
    <row r="31" spans="1:15" x14ac:dyDescent="0.3">
      <c r="B31" s="376" t="s">
        <v>366</v>
      </c>
      <c r="C31" s="377" t="s">
        <v>234</v>
      </c>
      <c r="D31" s="377" t="s">
        <v>89</v>
      </c>
      <c r="E31" s="377" t="s">
        <v>169</v>
      </c>
      <c r="F31" s="415">
        <v>2118</v>
      </c>
      <c r="G31" s="415">
        <v>1</v>
      </c>
      <c r="H31" s="415">
        <v>1</v>
      </c>
      <c r="I31" s="415"/>
      <c r="J31" s="418"/>
      <c r="K31" s="419"/>
      <c r="L31" s="426"/>
      <c r="M31" s="423"/>
      <c r="N31" s="423"/>
      <c r="O31" s="423"/>
    </row>
    <row r="32" spans="1:15" ht="15" thickBot="1" x14ac:dyDescent="0.35">
      <c r="B32" s="385" t="s">
        <v>366</v>
      </c>
      <c r="C32" s="386" t="s">
        <v>210</v>
      </c>
      <c r="D32" s="408" t="s">
        <v>90</v>
      </c>
      <c r="E32" s="386" t="s">
        <v>169</v>
      </c>
      <c r="F32" s="417">
        <v>34</v>
      </c>
      <c r="G32" s="417">
        <v>1</v>
      </c>
      <c r="H32" s="417">
        <v>6</v>
      </c>
      <c r="I32" s="417"/>
      <c r="J32" s="420"/>
      <c r="K32" s="421"/>
      <c r="L32" s="440"/>
      <c r="M32" s="423"/>
      <c r="N32" s="423"/>
      <c r="O32" s="423"/>
    </row>
    <row r="33" spans="1:15" ht="15" thickBot="1" x14ac:dyDescent="0.35">
      <c r="B33" s="372"/>
      <c r="C33" s="372"/>
      <c r="D33" s="372"/>
      <c r="E33" s="372"/>
      <c r="F33" s="372"/>
      <c r="G33" s="372"/>
      <c r="H33" s="372"/>
    </row>
    <row r="34" spans="1:15" x14ac:dyDescent="0.3">
      <c r="A34" s="372"/>
      <c r="B34" s="396" t="s">
        <v>592</v>
      </c>
      <c r="C34" s="396" t="s">
        <v>231</v>
      </c>
      <c r="D34" s="397" t="s">
        <v>87</v>
      </c>
      <c r="E34" s="397" t="s">
        <v>137</v>
      </c>
      <c r="F34" s="441">
        <v>1431</v>
      </c>
      <c r="G34" s="441">
        <v>2</v>
      </c>
      <c r="H34" s="399">
        <v>3</v>
      </c>
      <c r="I34" s="397"/>
      <c r="J34" s="400"/>
      <c r="K34" s="400"/>
      <c r="L34" s="401"/>
    </row>
    <row r="35" spans="1:15" ht="15" thickBot="1" x14ac:dyDescent="0.35">
      <c r="B35" s="385" t="s">
        <v>592</v>
      </c>
      <c r="C35" s="385" t="s">
        <v>231</v>
      </c>
      <c r="D35" s="386" t="s">
        <v>88</v>
      </c>
      <c r="E35" s="386" t="s">
        <v>181</v>
      </c>
      <c r="F35" s="417">
        <v>420</v>
      </c>
      <c r="G35" s="417">
        <v>1</v>
      </c>
      <c r="H35" s="417">
        <v>2</v>
      </c>
      <c r="I35" s="417"/>
      <c r="J35" s="420"/>
      <c r="K35" s="421"/>
      <c r="L35" s="440"/>
      <c r="M35" s="423"/>
      <c r="N35" s="423"/>
      <c r="O35" s="423"/>
    </row>
    <row r="36" spans="1:15" ht="15" thickBot="1" x14ac:dyDescent="0.35"/>
    <row r="37" spans="1:15" x14ac:dyDescent="0.3">
      <c r="B37" s="396" t="s">
        <v>410</v>
      </c>
      <c r="C37" s="397" t="s">
        <v>172</v>
      </c>
      <c r="D37" s="397" t="s">
        <v>51</v>
      </c>
      <c r="E37" s="397" t="s">
        <v>137</v>
      </c>
      <c r="F37" s="398">
        <v>6564</v>
      </c>
      <c r="G37" s="399">
        <v>6</v>
      </c>
      <c r="H37" s="399"/>
      <c r="I37" s="400"/>
      <c r="J37" s="400"/>
      <c r="K37" s="400"/>
      <c r="L37" s="401"/>
    </row>
    <row r="38" spans="1:15" ht="28.2" x14ac:dyDescent="0.3">
      <c r="B38" s="376" t="s">
        <v>410</v>
      </c>
      <c r="C38" s="377" t="s">
        <v>172</v>
      </c>
      <c r="D38" s="381" t="s">
        <v>595</v>
      </c>
      <c r="E38" s="377" t="s">
        <v>281</v>
      </c>
      <c r="F38" s="384">
        <v>3060</v>
      </c>
      <c r="G38" s="380">
        <v>1</v>
      </c>
      <c r="H38" s="380"/>
      <c r="I38" s="383"/>
      <c r="J38" s="383"/>
      <c r="K38" s="383"/>
      <c r="L38" s="402"/>
    </row>
    <row r="39" spans="1:15" x14ac:dyDescent="0.3">
      <c r="B39" s="376" t="s">
        <v>410</v>
      </c>
      <c r="C39" s="377" t="s">
        <v>198</v>
      </c>
      <c r="D39" s="377" t="s">
        <v>66</v>
      </c>
      <c r="E39" s="377" t="s">
        <v>137</v>
      </c>
      <c r="F39" s="384">
        <v>973</v>
      </c>
      <c r="G39" s="380">
        <v>1</v>
      </c>
      <c r="H39" s="380"/>
      <c r="I39" s="383"/>
      <c r="J39" s="383"/>
      <c r="K39" s="383"/>
      <c r="L39" s="402"/>
    </row>
    <row r="40" spans="1:15" x14ac:dyDescent="0.3">
      <c r="B40" s="376" t="s">
        <v>410</v>
      </c>
      <c r="C40" s="377" t="s">
        <v>174</v>
      </c>
      <c r="D40" s="377" t="s">
        <v>52</v>
      </c>
      <c r="E40" s="377" t="s">
        <v>137</v>
      </c>
      <c r="F40" s="384">
        <v>735</v>
      </c>
      <c r="G40" s="380">
        <v>1</v>
      </c>
      <c r="H40" s="380"/>
      <c r="I40" s="383"/>
      <c r="J40" s="383"/>
      <c r="K40" s="383"/>
      <c r="L40" s="402"/>
    </row>
    <row r="41" spans="1:15" x14ac:dyDescent="0.3">
      <c r="B41" s="376" t="s">
        <v>410</v>
      </c>
      <c r="C41" s="377" t="s">
        <v>176</v>
      </c>
      <c r="D41" s="377" t="s">
        <v>53</v>
      </c>
      <c r="E41" s="377" t="s">
        <v>137</v>
      </c>
      <c r="F41" s="384">
        <v>1070</v>
      </c>
      <c r="G41" s="380">
        <v>2</v>
      </c>
      <c r="H41" s="380"/>
      <c r="I41" s="383"/>
      <c r="J41" s="383"/>
      <c r="K41" s="383"/>
      <c r="L41" s="402"/>
    </row>
    <row r="42" spans="1:15" x14ac:dyDescent="0.3">
      <c r="B42" s="376" t="s">
        <v>410</v>
      </c>
      <c r="C42" s="377" t="s">
        <v>172</v>
      </c>
      <c r="D42" s="377" t="s">
        <v>54</v>
      </c>
      <c r="E42" s="377" t="s">
        <v>137</v>
      </c>
      <c r="F42" s="384">
        <v>4507</v>
      </c>
      <c r="G42" s="380">
        <v>4</v>
      </c>
      <c r="H42" s="380"/>
      <c r="I42" s="383"/>
      <c r="J42" s="383"/>
      <c r="K42" s="383"/>
      <c r="L42" s="402"/>
    </row>
    <row r="43" spans="1:15" x14ac:dyDescent="0.3">
      <c r="B43" s="376" t="s">
        <v>410</v>
      </c>
      <c r="C43" s="377" t="s">
        <v>172</v>
      </c>
      <c r="D43" s="377" t="s">
        <v>596</v>
      </c>
      <c r="E43" s="377" t="s">
        <v>292</v>
      </c>
      <c r="F43" s="384">
        <v>60</v>
      </c>
      <c r="G43" s="380">
        <v>1</v>
      </c>
      <c r="H43" s="380"/>
      <c r="I43" s="383"/>
      <c r="J43" s="383"/>
      <c r="K43" s="383"/>
      <c r="L43" s="402"/>
    </row>
    <row r="44" spans="1:15" ht="15" thickBot="1" x14ac:dyDescent="0.35">
      <c r="B44" s="385" t="s">
        <v>410</v>
      </c>
      <c r="C44" s="386" t="s">
        <v>179</v>
      </c>
      <c r="D44" s="386" t="s">
        <v>55</v>
      </c>
      <c r="E44" s="386" t="s">
        <v>181</v>
      </c>
      <c r="F44" s="387">
        <v>9067</v>
      </c>
      <c r="G44" s="388">
        <v>2</v>
      </c>
      <c r="H44" s="388"/>
      <c r="I44" s="404"/>
      <c r="J44" s="404"/>
      <c r="K44" s="404"/>
      <c r="L44" s="405"/>
    </row>
    <row r="45" spans="1:15" ht="15" thickBot="1" x14ac:dyDescent="0.35"/>
    <row r="46" spans="1:15" x14ac:dyDescent="0.3">
      <c r="B46" s="396" t="s">
        <v>392</v>
      </c>
      <c r="C46" s="397" t="s">
        <v>182</v>
      </c>
      <c r="D46" s="397" t="s">
        <v>57</v>
      </c>
      <c r="E46" s="397" t="s">
        <v>137</v>
      </c>
      <c r="F46" s="398">
        <v>23125</v>
      </c>
      <c r="G46" s="399">
        <v>12</v>
      </c>
      <c r="H46" s="399"/>
      <c r="I46" s="400"/>
      <c r="J46" s="400"/>
      <c r="K46" s="400"/>
      <c r="L46" s="401"/>
    </row>
    <row r="47" spans="1:15" x14ac:dyDescent="0.3">
      <c r="B47" s="376" t="s">
        <v>392</v>
      </c>
      <c r="C47" s="377" t="s">
        <v>184</v>
      </c>
      <c r="D47" s="377" t="s">
        <v>593</v>
      </c>
      <c r="E47" s="377" t="s">
        <v>181</v>
      </c>
      <c r="F47" s="384">
        <v>10446</v>
      </c>
      <c r="G47" s="380">
        <v>3</v>
      </c>
      <c r="H47" s="380"/>
      <c r="I47" s="383"/>
      <c r="J47" s="383"/>
      <c r="K47" s="383"/>
      <c r="L47" s="402"/>
    </row>
    <row r="48" spans="1:15" x14ac:dyDescent="0.3">
      <c r="B48" s="376" t="s">
        <v>392</v>
      </c>
      <c r="C48" s="377" t="s">
        <v>191</v>
      </c>
      <c r="D48" s="377" t="s">
        <v>62</v>
      </c>
      <c r="E48" s="377" t="s">
        <v>181</v>
      </c>
      <c r="F48" s="384">
        <v>658</v>
      </c>
      <c r="G48" s="380">
        <v>1</v>
      </c>
      <c r="H48" s="380"/>
      <c r="I48" s="383"/>
      <c r="J48" s="383"/>
      <c r="K48" s="383"/>
      <c r="L48" s="402"/>
    </row>
    <row r="49" spans="2:12" x14ac:dyDescent="0.3">
      <c r="B49" s="376" t="s">
        <v>392</v>
      </c>
      <c r="C49" s="377" t="s">
        <v>191</v>
      </c>
      <c r="D49" s="377" t="s">
        <v>63</v>
      </c>
      <c r="E49" s="377" t="s">
        <v>137</v>
      </c>
      <c r="F49" s="384">
        <v>1070</v>
      </c>
      <c r="G49" s="380">
        <v>1</v>
      </c>
      <c r="H49" s="380"/>
      <c r="I49" s="383"/>
      <c r="J49" s="383"/>
      <c r="K49" s="383"/>
      <c r="L49" s="402"/>
    </row>
    <row r="50" spans="2:12" ht="28.2" x14ac:dyDescent="0.3">
      <c r="B50" s="376" t="s">
        <v>392</v>
      </c>
      <c r="C50" s="377" t="s">
        <v>184</v>
      </c>
      <c r="D50" s="381" t="s">
        <v>594</v>
      </c>
      <c r="E50" s="377" t="s">
        <v>281</v>
      </c>
      <c r="F50" s="384">
        <v>7540</v>
      </c>
      <c r="G50" s="380">
        <v>1</v>
      </c>
      <c r="H50" s="380"/>
      <c r="I50" s="383"/>
      <c r="J50" s="383"/>
      <c r="K50" s="383"/>
      <c r="L50" s="402"/>
    </row>
    <row r="51" spans="2:12" x14ac:dyDescent="0.3">
      <c r="B51" s="376" t="s">
        <v>392</v>
      </c>
      <c r="C51" s="377" t="s">
        <v>182</v>
      </c>
      <c r="D51" s="377" t="s">
        <v>59</v>
      </c>
      <c r="E51" s="377" t="s">
        <v>187</v>
      </c>
      <c r="F51" s="384">
        <v>1025</v>
      </c>
      <c r="G51" s="380">
        <v>1</v>
      </c>
      <c r="H51" s="380"/>
      <c r="I51" s="383"/>
      <c r="J51" s="383"/>
      <c r="K51" s="383"/>
      <c r="L51" s="402"/>
    </row>
    <row r="52" spans="2:12" x14ac:dyDescent="0.3">
      <c r="B52" s="376" t="s">
        <v>392</v>
      </c>
      <c r="C52" s="377" t="s">
        <v>184</v>
      </c>
      <c r="D52" s="377" t="s">
        <v>60</v>
      </c>
      <c r="E52" s="377" t="s">
        <v>137</v>
      </c>
      <c r="F52" s="384">
        <v>12000</v>
      </c>
      <c r="G52" s="380">
        <v>13</v>
      </c>
      <c r="H52" s="380"/>
      <c r="I52" s="383"/>
      <c r="J52" s="383"/>
      <c r="K52" s="383"/>
      <c r="L52" s="402"/>
    </row>
    <row r="53" spans="2:12" x14ac:dyDescent="0.3">
      <c r="B53" s="376" t="s">
        <v>392</v>
      </c>
      <c r="C53" s="377" t="s">
        <v>182</v>
      </c>
      <c r="D53" s="377" t="s">
        <v>64</v>
      </c>
      <c r="E53" s="377" t="s">
        <v>137</v>
      </c>
      <c r="F53" s="384">
        <v>1410.3</v>
      </c>
      <c r="G53" s="380">
        <v>1</v>
      </c>
      <c r="H53" s="380"/>
      <c r="I53" s="383"/>
      <c r="J53" s="383"/>
      <c r="K53" s="383"/>
      <c r="L53" s="402"/>
    </row>
    <row r="54" spans="2:12" x14ac:dyDescent="0.3">
      <c r="B54" s="376" t="s">
        <v>392</v>
      </c>
      <c r="C54" s="377" t="s">
        <v>182</v>
      </c>
      <c r="D54" s="377" t="s">
        <v>67</v>
      </c>
      <c r="E54" s="377" t="s">
        <v>137</v>
      </c>
      <c r="F54" s="384">
        <v>611</v>
      </c>
      <c r="G54" s="380">
        <v>1</v>
      </c>
      <c r="H54" s="380"/>
      <c r="I54" s="383"/>
      <c r="J54" s="383"/>
      <c r="K54" s="383"/>
      <c r="L54" s="402"/>
    </row>
    <row r="55" spans="2:12" x14ac:dyDescent="0.3">
      <c r="B55" s="376" t="s">
        <v>392</v>
      </c>
      <c r="C55" s="377" t="s">
        <v>182</v>
      </c>
      <c r="D55" s="377" t="s">
        <v>64</v>
      </c>
      <c r="E55" s="377" t="s">
        <v>137</v>
      </c>
      <c r="F55" s="384">
        <v>280</v>
      </c>
      <c r="G55" s="380">
        <v>1</v>
      </c>
      <c r="H55" s="383"/>
      <c r="I55" s="383"/>
      <c r="J55" s="383"/>
      <c r="K55" s="383"/>
      <c r="L55" s="402"/>
    </row>
    <row r="56" spans="2:12" x14ac:dyDescent="0.3">
      <c r="B56" s="376" t="s">
        <v>392</v>
      </c>
      <c r="C56" s="377" t="s">
        <v>196</v>
      </c>
      <c r="D56" s="377" t="s">
        <v>65</v>
      </c>
      <c r="E56" s="377" t="s">
        <v>137</v>
      </c>
      <c r="F56" s="380">
        <v>4348</v>
      </c>
      <c r="G56" s="380">
        <v>2</v>
      </c>
      <c r="H56" s="383"/>
      <c r="I56" s="383"/>
      <c r="J56" s="383"/>
      <c r="K56" s="383"/>
      <c r="L56" s="402"/>
    </row>
    <row r="57" spans="2:12" x14ac:dyDescent="0.3">
      <c r="B57" s="376" t="s">
        <v>392</v>
      </c>
      <c r="C57" s="377" t="s">
        <v>200</v>
      </c>
      <c r="D57" s="377" t="s">
        <v>68</v>
      </c>
      <c r="E57" s="377" t="s">
        <v>202</v>
      </c>
      <c r="F57" s="380">
        <v>2199</v>
      </c>
      <c r="G57" s="380">
        <v>3</v>
      </c>
      <c r="H57" s="383"/>
      <c r="I57" s="383"/>
      <c r="J57" s="383"/>
      <c r="K57" s="383"/>
      <c r="L57" s="402"/>
    </row>
    <row r="58" spans="2:12" ht="15" thickBot="1" x14ac:dyDescent="0.35">
      <c r="B58" s="385" t="s">
        <v>392</v>
      </c>
      <c r="C58" s="386" t="s">
        <v>189</v>
      </c>
      <c r="D58" s="386" t="s">
        <v>61</v>
      </c>
      <c r="E58" s="386" t="s">
        <v>137</v>
      </c>
      <c r="F58" s="412">
        <v>999.6</v>
      </c>
      <c r="G58" s="388">
        <v>1</v>
      </c>
      <c r="H58" s="404"/>
      <c r="I58" s="404"/>
      <c r="J58" s="404"/>
      <c r="K58" s="404"/>
      <c r="L58" s="405"/>
    </row>
  </sheetData>
  <protectedRanges>
    <protectedRange sqref="D9:E9" name="Range1_14_2_1_2_1_2_2_2_2_1_2_1_2_2_3_1"/>
  </protectedRanges>
  <mergeCells count="7">
    <mergeCell ref="D9:L9"/>
    <mergeCell ref="B4:B9"/>
    <mergeCell ref="D4:L4"/>
    <mergeCell ref="D5:L5"/>
    <mergeCell ref="D6:L6"/>
    <mergeCell ref="D7:L7"/>
    <mergeCell ref="D8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Work Package</vt:lpstr>
      <vt:lpstr>Property classification</vt:lpstr>
      <vt:lpstr>Building Info</vt:lpstr>
      <vt:lpstr>Service Matrix</vt:lpstr>
      <vt:lpstr>Garden services matrix</vt:lpstr>
      <vt:lpstr>Cluster A - Inland</vt:lpstr>
      <vt:lpstr>Cluster B- Coastal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Yandisa Lengoasa</dc:creator>
  <cp:lastModifiedBy>Yandisa Lengoasa</cp:lastModifiedBy>
  <dcterms:created xsi:type="dcterms:W3CDTF">2019-11-11T15:34:19Z</dcterms:created>
  <dcterms:modified xsi:type="dcterms:W3CDTF">2021-10-06T09:39:23Z</dcterms:modified>
</cp:coreProperties>
</file>