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S2024634\Desktop\FM\PRICING TEMPLATE\"/>
    </mc:Choice>
  </mc:AlternateContent>
  <bookViews>
    <workbookView xWindow="0" yWindow="132" windowWidth="22980" windowHeight="9468"/>
  </bookViews>
  <sheets>
    <sheet name="LABOUR" sheetId="24" r:id="rId1"/>
    <sheet name="HYGIENE" sheetId="15" r:id="rId2"/>
    <sheet name="CLEANING SERVICES" sheetId="16" r:id="rId3"/>
    <sheet name="WASTE MANAGEMENT" sheetId="17" r:id="rId4"/>
    <sheet name="PEST CONTROL" sheetId="19" r:id="rId5"/>
    <sheet name="GARDENING AND LANDSCAPING" sheetId="20" r:id="rId6"/>
    <sheet name="HIGH RISE WINDOW CLEANING" sheetId="22" r:id="rId7"/>
  </sheets>
  <externalReferences>
    <externalReference r:id="rId8"/>
  </externalReferences>
  <definedNames>
    <definedName name="_xlnm._FilterDatabase" localSheetId="6" hidden="1">'HIGH RISE WINDOW CLEANING'!$C$10:$C$91</definedName>
    <definedName name="BuildingStandard">[1]Lookup!$N$3:$N$4</definedName>
    <definedName name="Mandatory1">[1]Lookup!$F$4:$F$5</definedName>
    <definedName name="NonMandatory">[1]Lookup!$H$4:$H$4</definedName>
    <definedName name="Region">[1]Lookup!$Q$3:$Q$77</definedName>
    <definedName name="YesNo">[1]Lookup!$B$3:$B$4</definedName>
  </definedNames>
  <calcPr calcId="162913"/>
</workbook>
</file>

<file path=xl/calcChain.xml><?xml version="1.0" encoding="utf-8"?>
<calcChain xmlns="http://schemas.openxmlformats.org/spreadsheetml/2006/main">
  <c r="D58" i="24" l="1"/>
  <c r="H79" i="15"/>
  <c r="H62" i="15"/>
  <c r="H36" i="15"/>
  <c r="G41" i="17"/>
  <c r="F34" i="20"/>
  <c r="H77" i="15" l="1"/>
  <c r="H75" i="15" l="1"/>
  <c r="H76" i="15"/>
  <c r="H63" i="15" l="1"/>
  <c r="H64" i="15" s="1"/>
  <c r="H65" i="15" s="1"/>
  <c r="H66" i="15" s="1"/>
  <c r="H67" i="15" s="1"/>
  <c r="H68" i="15" s="1"/>
  <c r="H54" i="15"/>
  <c r="H26" i="15"/>
  <c r="G65" i="17" l="1"/>
  <c r="G66" i="17"/>
  <c r="G67" i="17"/>
  <c r="G52" i="17"/>
  <c r="G22" i="17"/>
  <c r="G21" i="17"/>
  <c r="G37" i="17"/>
  <c r="G38" i="17"/>
  <c r="G36" i="17"/>
  <c r="G51" i="17"/>
  <c r="G53" i="17"/>
  <c r="G54" i="17" s="1"/>
  <c r="E61" i="20"/>
  <c r="G55" i="17" l="1"/>
  <c r="G56" i="17" s="1"/>
  <c r="G57" i="17" s="1"/>
  <c r="G58" i="17" s="1"/>
  <c r="G59" i="17" s="1"/>
  <c r="G60" i="17" s="1"/>
  <c r="F18" i="20" l="1"/>
  <c r="I97" i="22" l="1"/>
  <c r="I96" i="22"/>
  <c r="I95" i="22"/>
  <c r="I94" i="22"/>
  <c r="F19" i="20" l="1"/>
  <c r="F20" i="20"/>
  <c r="F21" i="20"/>
  <c r="F22" i="20"/>
  <c r="F23" i="20"/>
  <c r="F24" i="20"/>
  <c r="F25" i="20"/>
  <c r="F26" i="20"/>
  <c r="F27" i="20"/>
  <c r="F28" i="20"/>
  <c r="F29" i="20"/>
  <c r="F30" i="20"/>
  <c r="F31" i="20"/>
  <c r="F32" i="20"/>
  <c r="F33" i="20"/>
  <c r="F35" i="20"/>
  <c r="F36" i="20"/>
  <c r="F37" i="20"/>
  <c r="F38" i="20"/>
  <c r="F39" i="20" l="1"/>
  <c r="F40" i="20" s="1"/>
  <c r="F41" i="20" s="1"/>
  <c r="G20" i="17"/>
  <c r="G23" i="17" s="1"/>
  <c r="F42" i="20" l="1"/>
  <c r="F43" i="20" s="1"/>
  <c r="F44" i="20" s="1"/>
  <c r="F45" i="20" s="1"/>
  <c r="F46" i="20" s="1"/>
  <c r="G24" i="17"/>
  <c r="G25" i="17" s="1"/>
  <c r="G26" i="17" s="1"/>
  <c r="G27" i="17" s="1"/>
  <c r="G28" i="17" s="1"/>
  <c r="G29" i="17" s="1"/>
  <c r="G30" i="17" s="1"/>
  <c r="G39" i="17"/>
  <c r="G40" i="17" s="1"/>
  <c r="G42" i="17" s="1"/>
  <c r="G43" i="17" s="1"/>
  <c r="G68" i="17"/>
  <c r="G44" i="17" l="1"/>
  <c r="G45" i="17" s="1"/>
  <c r="G46" i="17" s="1"/>
  <c r="D91" i="17" s="1"/>
  <c r="G69" i="17" l="1"/>
  <c r="G70" i="17" s="1"/>
  <c r="G71" i="17" s="1"/>
  <c r="H78" i="15"/>
  <c r="H74" i="15"/>
  <c r="E212" i="19"/>
  <c r="G72" i="17" l="1"/>
  <c r="G73" i="17" s="1"/>
  <c r="G74" i="17" s="1"/>
  <c r="G75" i="17" s="1"/>
  <c r="H36" i="24"/>
  <c r="G36" i="24"/>
  <c r="F36" i="24"/>
  <c r="E36" i="24"/>
  <c r="J91" i="22" l="1"/>
  <c r="I91" i="22"/>
  <c r="I92" i="22" s="1"/>
  <c r="C58" i="24"/>
  <c r="D47" i="24"/>
  <c r="C47" i="24"/>
  <c r="D36" i="24"/>
  <c r="C36" i="24"/>
  <c r="I93" i="22" l="1"/>
  <c r="H80" i="15" l="1"/>
  <c r="H81" i="15" s="1"/>
  <c r="H82" i="15" l="1"/>
  <c r="H83" i="15" s="1"/>
  <c r="H84" i="15" s="1"/>
  <c r="H85" i="15" s="1"/>
  <c r="H86" i="15" l="1"/>
  <c r="E31" i="16"/>
  <c r="H61" i="15" l="1"/>
  <c r="H49" i="15"/>
  <c r="H50" i="15"/>
  <c r="H51" i="15"/>
  <c r="H52" i="15"/>
  <c r="H53" i="15"/>
  <c r="H55" i="15"/>
  <c r="H56" i="15"/>
  <c r="H57" i="15"/>
  <c r="H58" i="15"/>
  <c r="H59" i="15"/>
  <c r="H60" i="15"/>
  <c r="H24" i="15"/>
  <c r="H25" i="15"/>
  <c r="H27" i="15"/>
  <c r="H28" i="15"/>
  <c r="H29" i="15"/>
  <c r="H30" i="15"/>
  <c r="H31" i="15"/>
  <c r="H32" i="15"/>
  <c r="H33" i="15"/>
  <c r="H34" i="15"/>
  <c r="H35" i="15"/>
  <c r="E211" i="19"/>
  <c r="E195" i="19"/>
  <c r="E196" i="19"/>
  <c r="E197" i="19"/>
  <c r="E198" i="19"/>
  <c r="E199" i="19"/>
  <c r="E200" i="19"/>
  <c r="E201" i="19"/>
  <c r="E202" i="19"/>
  <c r="E203" i="19"/>
  <c r="E204" i="19"/>
  <c r="E205" i="19"/>
  <c r="E206" i="19"/>
  <c r="E207" i="19"/>
  <c r="E208" i="19"/>
  <c r="E209" i="19"/>
  <c r="E210" i="19"/>
  <c r="E194" i="19"/>
  <c r="E185" i="19"/>
  <c r="E180" i="19"/>
  <c r="E181" i="19"/>
  <c r="E182" i="19"/>
  <c r="E183" i="19"/>
  <c r="E184" i="19"/>
  <c r="E179" i="19"/>
  <c r="E170" i="19"/>
  <c r="E169" i="19"/>
  <c r="E168" i="19"/>
  <c r="E167" i="19"/>
  <c r="E166" i="19"/>
  <c r="E165" i="19"/>
  <c r="E164" i="19"/>
  <c r="E155" i="19"/>
  <c r="E154" i="19"/>
  <c r="E153" i="19"/>
  <c r="E152" i="19"/>
  <c r="E151" i="19"/>
  <c r="E150" i="19"/>
  <c r="E149" i="19"/>
  <c r="E148" i="19"/>
  <c r="E139" i="19"/>
  <c r="E138" i="19"/>
  <c r="E137" i="19"/>
  <c r="E128" i="19"/>
  <c r="E127" i="19"/>
  <c r="E126" i="19"/>
  <c r="E125" i="19"/>
  <c r="E124" i="19"/>
  <c r="E123" i="19"/>
  <c r="E122" i="19"/>
  <c r="E113" i="19"/>
  <c r="E112" i="19"/>
  <c r="E111" i="19"/>
  <c r="E110" i="19"/>
  <c r="E109" i="19"/>
  <c r="E99" i="19"/>
  <c r="E100" i="19" s="1"/>
  <c r="E101" i="19" s="1"/>
  <c r="E102" i="19" s="1"/>
  <c r="E90" i="19"/>
  <c r="E89" i="19"/>
  <c r="E88" i="19"/>
  <c r="E91" i="19" s="1"/>
  <c r="E92" i="19" s="1"/>
  <c r="E93" i="19" s="1"/>
  <c r="E79" i="19"/>
  <c r="E78" i="19"/>
  <c r="E77" i="19"/>
  <c r="E68" i="19"/>
  <c r="E60" i="19"/>
  <c r="E61" i="19"/>
  <c r="E62" i="19"/>
  <c r="E63" i="19"/>
  <c r="E64" i="19"/>
  <c r="E65" i="19"/>
  <c r="E66" i="19"/>
  <c r="E67" i="19"/>
  <c r="E59" i="19"/>
  <c r="E50" i="19"/>
  <c r="E49" i="19"/>
  <c r="E51" i="19" s="1"/>
  <c r="E52" i="19" s="1"/>
  <c r="E53" i="19" s="1"/>
  <c r="E40" i="19"/>
  <c r="E38" i="19"/>
  <c r="E39" i="19"/>
  <c r="E24" i="19"/>
  <c r="E25" i="19"/>
  <c r="E26" i="19"/>
  <c r="E27" i="19"/>
  <c r="E28" i="19"/>
  <c r="E23" i="19"/>
  <c r="E29" i="19" s="1"/>
  <c r="E30" i="19" s="1"/>
  <c r="E31" i="19" s="1"/>
  <c r="H48" i="15"/>
  <c r="H23" i="15"/>
  <c r="E32" i="16"/>
  <c r="E23" i="16"/>
  <c r="E22" i="16"/>
  <c r="E37" i="19"/>
  <c r="E24" i="16"/>
  <c r="E25" i="16"/>
  <c r="E26" i="16"/>
  <c r="E213" i="19" l="1"/>
  <c r="E214" i="19" s="1"/>
  <c r="E69" i="19"/>
  <c r="E70" i="19" s="1"/>
  <c r="E71" i="19" s="1"/>
  <c r="E140" i="19"/>
  <c r="E141" i="19" s="1"/>
  <c r="E142" i="19" s="1"/>
  <c r="E186" i="19"/>
  <c r="E187" i="19" s="1"/>
  <c r="E188" i="19" s="1"/>
  <c r="E114" i="19"/>
  <c r="E115" i="19" s="1"/>
  <c r="E116" i="19" s="1"/>
  <c r="E41" i="19"/>
  <c r="E42" i="19" s="1"/>
  <c r="E43" i="19" s="1"/>
  <c r="D236" i="19" s="1"/>
  <c r="E129" i="19"/>
  <c r="E130" i="19" s="1"/>
  <c r="E131" i="19" s="1"/>
  <c r="E80" i="19"/>
  <c r="E81" i="19" s="1"/>
  <c r="E82" i="19" s="1"/>
  <c r="E156" i="19"/>
  <c r="E157" i="19" s="1"/>
  <c r="E158" i="19" s="1"/>
  <c r="E171" i="19"/>
  <c r="E172" i="19" s="1"/>
  <c r="E173" i="19" s="1"/>
  <c r="E33" i="16"/>
  <c r="H69" i="15" l="1"/>
  <c r="H37" i="15"/>
  <c r="H38" i="15" s="1"/>
  <c r="H39" i="15" l="1"/>
  <c r="H40" i="15" s="1"/>
  <c r="H41" i="15" s="1"/>
  <c r="H42" i="15" s="1"/>
  <c r="H43" i="15" l="1"/>
  <c r="E94" i="15" s="1"/>
</calcChain>
</file>

<file path=xl/sharedStrings.xml><?xml version="1.0" encoding="utf-8"?>
<sst xmlns="http://schemas.openxmlformats.org/spreadsheetml/2006/main" count="1163" uniqueCount="511">
  <si>
    <t>Description</t>
  </si>
  <si>
    <t>tonne</t>
  </si>
  <si>
    <t>Limpopo</t>
  </si>
  <si>
    <t>Mpumalanga</t>
  </si>
  <si>
    <t>Free State</t>
  </si>
  <si>
    <t>North West</t>
  </si>
  <si>
    <t>LEBOMBO DDU</t>
  </si>
  <si>
    <t>Quantity</t>
  </si>
  <si>
    <t>STANDERTON</t>
  </si>
  <si>
    <t>KMIA</t>
  </si>
  <si>
    <t>THE LEBOWAKGOMO RECEIVER OF REVENUE BUILDING</t>
  </si>
  <si>
    <t>TENDER NUMBER</t>
  </si>
  <si>
    <t>TENDER NAME</t>
  </si>
  <si>
    <t>PROVISION OF INTEGRATED SOFT FACILITIES SERVICES</t>
  </si>
  <si>
    <t xml:space="preserve">SERVICE CATEGORIES: </t>
  </si>
  <si>
    <t>HYGIENE SERVICES</t>
  </si>
  <si>
    <t>NAME OF BIDDER:</t>
  </si>
  <si>
    <t>Notes:</t>
  </si>
  <si>
    <t>2. Bidders are not allowed to change the pricing template other than completing the green cells as per note 1 above.  Any changes by the bidders may result in their bid being non-responsive</t>
  </si>
  <si>
    <t>3. Bidder are to input the  company Name across all sheets on the spreadsheet.</t>
  </si>
  <si>
    <t>5. Bidders are required to submit a signed hardcopy and excel version of the pricing on a soft copy.</t>
  </si>
  <si>
    <t>6. The Bidders pricing is to remain firm for 180 days from the closing date of this tender; SARS reserves the right to negotiate with the recommended bidder prior to signing of the contract.</t>
  </si>
  <si>
    <t>7 Bidders must note that the number of  Quantities indicated in this pricing template are estimates. These numbers will be used for comparative pricing evaluation purposes and the final number will be negotiated with the winning bidder post tender award.</t>
  </si>
  <si>
    <t>TABLE 1.1 : HYGIENE  EQUIPMENT RENTAL</t>
  </si>
  <si>
    <t>ITEM</t>
  </si>
  <si>
    <t xml:space="preserve">EQUIPMENT RENTAL </t>
  </si>
  <si>
    <t>ESTIMATED QUANTITIES</t>
  </si>
  <si>
    <t>FREQUENCY</t>
  </si>
  <si>
    <t>UNIT COST 
(VAT EXCL.)</t>
  </si>
  <si>
    <t>ANNUAL COST 
(VAT EXCL.)</t>
  </si>
  <si>
    <t xml:space="preserve">Sanitary Hygiene (SHE Bin) </t>
  </si>
  <si>
    <t>Monthly rental</t>
  </si>
  <si>
    <t xml:space="preserve">Toilet roll holders TR3 </t>
  </si>
  <si>
    <t>Manual hand sanitizer Dispenser</t>
  </si>
  <si>
    <t xml:space="preserve">Automatic Airfreshner Dispenser </t>
  </si>
  <si>
    <t xml:space="preserve">Anti Theft Bracket :Automatic Air Freshener </t>
  </si>
  <si>
    <t>Manual Foam/Liquid  Soap Dispenser</t>
  </si>
  <si>
    <t>Manual Toilet Seat Sanitizer Dispenser</t>
  </si>
  <si>
    <t>Automatic Hand Paper Towel Dispenser</t>
  </si>
  <si>
    <t>Wall Mounted Waste Paper Bin</t>
  </si>
  <si>
    <t xml:space="preserve">Urinal Auto  Flusher </t>
  </si>
  <si>
    <t xml:space="preserve">Automatic toilet and men's urinal  sanitizer  Dispenser </t>
  </si>
  <si>
    <t xml:space="preserve">Nappy Bin </t>
  </si>
  <si>
    <t>Total Cost EXCL. VAT</t>
  </si>
  <si>
    <t xml:space="preserve"> VAT@15%</t>
  </si>
  <si>
    <t>SUB-TOTAL COST OF HYGIENE  EQUIPMENT RENTAL FOR 5 YEARS (VAT INCL)</t>
  </si>
  <si>
    <t>TABLE 1.2: HYGIENE CONSUMABLES SUPPLY</t>
  </si>
  <si>
    <t>CONSUMABLE SUPPLY</t>
  </si>
  <si>
    <t>Toilet paper-1 Ply with 500 sheets   ( bale of 48 rolls)</t>
  </si>
  <si>
    <t>Monthly supply</t>
  </si>
  <si>
    <t xml:space="preserve">Hand Paper Towel Refill- 2 Ply (folded Refill,120-150 sheets per pack 20 -25 packs per box ) </t>
  </si>
  <si>
    <t>Hand Paper Towel Refill- 2 Ply ( 6 Roll in a pack)</t>
  </si>
  <si>
    <t>Hand Washing liquid   Soap (5 Liters)</t>
  </si>
  <si>
    <t>Hand Washing Foam Soap Refill 800ml</t>
  </si>
  <si>
    <t>Manual Hand Sanitizer Refill 800ml</t>
  </si>
  <si>
    <t xml:space="preserve">Automatic Air Freshener  Canister </t>
  </si>
  <si>
    <t>Manual Toilet Seat Spray Sanitizer  refill 400ml</t>
  </si>
  <si>
    <t>Automatic toilet and men's urinal sanitizer refills</t>
  </si>
  <si>
    <t xml:space="preserve">Urinary Mats </t>
  </si>
  <si>
    <t>Bio-hazards water boxes with red liner</t>
  </si>
  <si>
    <t>Toilet paper-2 Ply with 350 sheets   (48 rolls)</t>
  </si>
  <si>
    <t>HYGIENE  CONSUMABLES SUPPLY  Yr. 1 (with profit)</t>
  </si>
  <si>
    <t>HYGIENE CONSUMABLES SUPPLY  Yr. 2 (with escalation + profit)</t>
  </si>
  <si>
    <t>HYGIENE CONSUMABLES SUPPLY Yr. 3 (with escalation+ profit)</t>
  </si>
  <si>
    <t>HYGIENE CONSUMABLES SUPPLY Yr. 4 (with escalation + profit)</t>
  </si>
  <si>
    <t>HYGIENE CONSUMABLES SUPPLY Yr. 5 (with escalation + profit)</t>
  </si>
  <si>
    <t>SUB-TOTAL COST OF HYGIENE SERVICES CONSUMABLES SUPPLY (VAT INCL)</t>
  </si>
  <si>
    <t>TABLE 1.3: CLEANING AND HYGIENE SERVICES</t>
  </si>
  <si>
    <t>CLEANING AND HYGIENE SERVICES</t>
  </si>
  <si>
    <r>
      <t xml:space="preserve">Deep cleaning of ablution areas(costing must include chemicals )
</t>
    </r>
    <r>
      <rPr>
        <b/>
        <sz val="9"/>
        <rFont val="Arial"/>
        <family val="2"/>
      </rPr>
      <t>Frequency Monthly</t>
    </r>
  </si>
  <si>
    <t>CLEANING AND HYGIENE SERVICES  Yr. 1 (with profit)</t>
  </si>
  <si>
    <t>CLEANING AND HYGIENE SERVICES  Yr. 2 (with escalation + profit)</t>
  </si>
  <si>
    <t>CLEANING AND HYGIENE SERVICES Yr. 3 (with escalation+ profit)</t>
  </si>
  <si>
    <t>CLEANING AND HYGIENE SERVICES Yr. 4 (with escalation + profit)</t>
  </si>
  <si>
    <t>CLEANING AND HYGIENE SERVICES Yr. 5 (with escalation + profit)</t>
  </si>
  <si>
    <t>SUB-TOTAL COST OF CLEANING AND HYGIENE SERVICES (VAT INCL)</t>
  </si>
  <si>
    <t xml:space="preserve">ANNUAL ESCALATION PERCENTAGE </t>
  </si>
  <si>
    <t>Year 2</t>
  </si>
  <si>
    <t>Year 3</t>
  </si>
  <si>
    <t>Year 4</t>
  </si>
  <si>
    <t>Year 5</t>
  </si>
  <si>
    <t>Comments</t>
  </si>
  <si>
    <t>Annual Escalation  (%)</t>
  </si>
  <si>
    <t>HYGIENE SERVICES TOTAL TENDERED AMOUNT (VAT INCL)</t>
  </si>
  <si>
    <t>Signature</t>
  </si>
  <si>
    <t>Date</t>
  </si>
  <si>
    <t xml:space="preserve">PROVISION OF INTEGRATED SOFT FACILITIES SERVICES </t>
  </si>
  <si>
    <t>LIMPOPO, MPUMALANGA, GAUTENG, NORTH WEST AND FREE STATE</t>
  </si>
  <si>
    <t>CLEANING SERVICES</t>
  </si>
  <si>
    <t>TABLE 1: CLEANING SERVICES  PRICE STRUCTURE: BORDERS</t>
  </si>
  <si>
    <t>Labour costs</t>
  </si>
  <si>
    <t>CLEANING PERSONNEL  PRICE STRUCTURE</t>
  </si>
  <si>
    <t>QTY</t>
  </si>
  <si>
    <t>RATE PER DAY- CLEANER 
(VAT EXCL.)</t>
  </si>
  <si>
    <t>SUB-TOTAL</t>
  </si>
  <si>
    <t>LABOUR COST + PROFIT FOR BORDER POST</t>
  </si>
  <si>
    <t>LABOUR COST + PROFIT FOR RELIEVERS (BORDER POST)</t>
  </si>
  <si>
    <t>SUB-TOTAL COST OF LABOUR (VAT INCL.)</t>
  </si>
  <si>
    <t>Cleaning materials &amp; chemicals</t>
  </si>
  <si>
    <t>Equipment and uniform</t>
  </si>
  <si>
    <t>VAT (15%)</t>
  </si>
  <si>
    <t xml:space="preserve">ANNUAL ESCALATION PERCENTAGE  FOR CLEANING SERVICES </t>
  </si>
  <si>
    <t>WASTE MANAGEMENT SERVICES</t>
  </si>
  <si>
    <r>
      <t>1. The Bidder must only complete "</t>
    </r>
    <r>
      <rPr>
        <b/>
        <sz val="12"/>
        <rFont val="Arial Narrow"/>
        <family val="2"/>
      </rPr>
      <t>ALL GREEN</t>
    </r>
    <r>
      <rPr>
        <sz val="12"/>
        <rFont val="Arial Narrow"/>
        <family val="2"/>
      </rPr>
      <t>" cells in full for all sheets provided.</t>
    </r>
  </si>
  <si>
    <r>
      <t xml:space="preserve">4. All prices provided by the bidder must </t>
    </r>
    <r>
      <rPr>
        <b/>
        <sz val="12"/>
        <rFont val="Arial Narrow"/>
        <family val="2"/>
      </rPr>
      <t>EXCLUDE VAT,</t>
    </r>
    <r>
      <rPr>
        <sz val="12"/>
        <rFont val="Arial Narrow"/>
        <family val="2"/>
      </rPr>
      <t xml:space="preserve"> the formulae in the tables will add VAT at 15% automatically. The prices must be given in South African Rand and must be all inclusive as no additional costs will be allowed.</t>
    </r>
  </si>
  <si>
    <r>
      <t xml:space="preserve">8. Bidders to refer to the following points of the specification regarding the </t>
    </r>
    <r>
      <rPr>
        <b/>
        <sz val="12"/>
        <color theme="1"/>
        <rFont val="Arial Narrow"/>
        <family val="2"/>
      </rPr>
      <t>WASTE MANAGEMENT</t>
    </r>
    <r>
      <rPr>
        <sz val="12"/>
        <color theme="1"/>
        <rFont val="Arial Narrow"/>
        <family val="2"/>
      </rPr>
      <t xml:space="preserve"> to have a full understanding of the services required
</t>
    </r>
    <r>
      <rPr>
        <b/>
        <sz val="12"/>
        <color theme="1"/>
        <rFont val="Arial Narrow"/>
        <family val="2"/>
      </rPr>
      <t>3.2 SERVICE A2 - WASTE MANAGEMENT SERVICES
6. SPECIFICATIONS AND STANDARDS FOR WASTE MANAGEMENT</t>
    </r>
  </si>
  <si>
    <t>UNIT</t>
  </si>
  <si>
    <t>Implement a waste recycling programme for SARS as per specifcation (once assessment of waste generation, advisory)</t>
  </si>
  <si>
    <t>Once</t>
  </si>
  <si>
    <t>WASTE MANAGEMENT TOTAL TENDERED AMOUNT (VAT INCL)</t>
  </si>
  <si>
    <r>
      <t xml:space="preserve">Nappy Bin Service
</t>
    </r>
    <r>
      <rPr>
        <b/>
        <sz val="9"/>
        <rFont val="Arial"/>
        <family val="2"/>
      </rPr>
      <t xml:space="preserve">Frequency -  Monthly </t>
    </r>
  </si>
  <si>
    <t>PEST CONTROL SERVICES</t>
  </si>
  <si>
    <t>7. The current pest control contract will terminate at the end of November 2022. Bidders should therefore note that the pest control services Contract shall only commence after the current contract expiry date</t>
  </si>
  <si>
    <r>
      <t xml:space="preserve">8. Bidders to refer to the following points of the specification regarding the </t>
    </r>
    <r>
      <rPr>
        <b/>
        <sz val="12"/>
        <color theme="1"/>
        <rFont val="Arial Narrow"/>
        <family val="2"/>
      </rPr>
      <t>PEST CONTROL SERVICES</t>
    </r>
    <r>
      <rPr>
        <sz val="12"/>
        <color theme="1"/>
        <rFont val="Arial Narrow"/>
        <family val="2"/>
      </rPr>
      <t xml:space="preserve"> to have a full understanding of the services required
</t>
    </r>
    <r>
      <rPr>
        <b/>
        <sz val="12"/>
        <color theme="1"/>
        <rFont val="Arial Narrow"/>
        <family val="2"/>
      </rPr>
      <t>3.3 SERVICE A3 - PEST CONTROL SERVICES
5. SPECIFICATIONS AND STANDARDS FOR PEST CONTROL SERVICES</t>
    </r>
  </si>
  <si>
    <t>SERVICED ON SATURDAYS</t>
  </si>
  <si>
    <t>Office and Building Name</t>
  </si>
  <si>
    <t>Leased area m²</t>
  </si>
  <si>
    <t>Cost per m² (per Month VAT Excl..)</t>
  </si>
  <si>
    <t>Total Year 1 (Excl. VAT)</t>
  </si>
  <si>
    <t>SUB-TOTAL COST OF PEST CONTROL SERVICES (VAT INCL)</t>
  </si>
  <si>
    <t>Head Office</t>
  </si>
  <si>
    <t>Brooklyn Office (Le Hae La SARS)</t>
  </si>
  <si>
    <t>Brooklyn Office (VDU)</t>
  </si>
  <si>
    <t>Brooklyn Office (Pavilion)</t>
  </si>
  <si>
    <t>Brooklyn Office (Veale Street)</t>
  </si>
  <si>
    <t>Brooklyn Office (Khanyisa)</t>
  </si>
  <si>
    <t xml:space="preserve">Brooklyn Office (Brooklyn Bridge </t>
  </si>
  <si>
    <t>Gauteng North</t>
  </si>
  <si>
    <t>Pretoria (Doornkloof Office Park)</t>
  </si>
  <si>
    <t>Pretoria (Ashlea Gardens)</t>
  </si>
  <si>
    <t>Pretoria (Main Building )</t>
  </si>
  <si>
    <t>Pretoria (Prospect House)</t>
  </si>
  <si>
    <t>Kruger International Airport</t>
  </si>
  <si>
    <t>Nelspruit ( Branch Office)</t>
  </si>
  <si>
    <t>Gauteng Central</t>
  </si>
  <si>
    <t>Randburg (Branch Office)</t>
  </si>
  <si>
    <t>Rissik Street (Branch Office)</t>
  </si>
  <si>
    <t>Soweto Dube (Branch Office)</t>
  </si>
  <si>
    <t>Soweto Bara (Branch Office)</t>
  </si>
  <si>
    <t>Roodepoort (Branch Office)</t>
  </si>
  <si>
    <t>City Deep (Kaserne State WH)</t>
  </si>
  <si>
    <t>Krugersdorp (Branch Office)</t>
  </si>
  <si>
    <t>Randfontein (Branch Office)</t>
  </si>
  <si>
    <t>JIMP (Johannesburg International Mail Centre)</t>
  </si>
  <si>
    <t>Lanseria (Lanseria International Airport)</t>
  </si>
  <si>
    <t>Polokwane (Branch Office)</t>
  </si>
  <si>
    <t>Polokwane Airport</t>
  </si>
  <si>
    <t>Musina (Musina Customs Warehouse)</t>
  </si>
  <si>
    <t>Gauteng South</t>
  </si>
  <si>
    <t>Alberton (Alberton Campus)</t>
  </si>
  <si>
    <t>Kempton Park (New Agents Building)</t>
  </si>
  <si>
    <t>Kempton Park (ORTIA International Airport)</t>
  </si>
  <si>
    <t>Pilansburg Airport</t>
  </si>
  <si>
    <t>SERVICED ON WEEKDAYS</t>
  </si>
  <si>
    <t>Pretoria (Customs House )</t>
  </si>
  <si>
    <t>Pretoria (Silverton Warehouse)</t>
  </si>
  <si>
    <t>Pretoria (Office of the Tax Ombudsman)</t>
  </si>
  <si>
    <t>Pretoria (Iscor Warehouse)</t>
  </si>
  <si>
    <t>Pretoria (Pretoria North Receiver Of Revenue)</t>
  </si>
  <si>
    <t>Witbank (Branch Office)</t>
  </si>
  <si>
    <t>Standerton (Branch Office)</t>
  </si>
  <si>
    <t>Customs House ( Lebombo Border post)</t>
  </si>
  <si>
    <t>States Warehouse ( SWH- 7 KM to Lebombo Border Dry Port)</t>
  </si>
  <si>
    <t>Lebombo Border Post (Lebombo detector dog unit)</t>
  </si>
  <si>
    <t>Lebowakgomo (Branch Office)</t>
  </si>
  <si>
    <t>Giyani (Branch Office)</t>
  </si>
  <si>
    <t>Sibasa/Thohoyandou (Branch Office)</t>
  </si>
  <si>
    <t>Alberton (Alberton Receiver Of Revenue)</t>
  </si>
  <si>
    <t>Benoni (Branch Office)</t>
  </si>
  <si>
    <t>Boksburg (Branch Office)</t>
  </si>
  <si>
    <t>Edenvale (Branch Office)</t>
  </si>
  <si>
    <t>Nigel (Branch Office)</t>
  </si>
  <si>
    <t>Vereeniging (Branch Office)</t>
  </si>
  <si>
    <t>Springs (Branch Office)</t>
  </si>
  <si>
    <t>Kempton Park (Detector Dog Unit)</t>
  </si>
  <si>
    <t>Zeerust (Zeerust detector dog unit)</t>
  </si>
  <si>
    <t>Mmabatho (Branch Office)</t>
  </si>
  <si>
    <t>Rustenburg (Branch Office)</t>
  </si>
  <si>
    <t>Klerksdorp (Branch Office)</t>
  </si>
  <si>
    <t>Ramatlabama Border Post (Customs House &amp; Park homes)</t>
  </si>
  <si>
    <t>Skilpadshek (Customs House &amp; Park homes Border Post)</t>
  </si>
  <si>
    <t>Kopfontein Border post (Customs House &amp; Park homes)</t>
  </si>
  <si>
    <t>Bloemfontein (Central Government Building)</t>
  </si>
  <si>
    <t>Bloemfontein (Zastron Building)</t>
  </si>
  <si>
    <t>Ladybrand (Detector Dog Unit)</t>
  </si>
  <si>
    <t>Kroonstad (Branch Office)</t>
  </si>
  <si>
    <t>Welkom (Branch Office)</t>
  </si>
  <si>
    <t>Bethlehem (Branch Office)</t>
  </si>
  <si>
    <t>Kimberley (Branch Office)</t>
  </si>
  <si>
    <t>Free State - Customs Houses</t>
  </si>
  <si>
    <t>Wepener (3A Brug Street)</t>
  </si>
  <si>
    <t>Wepener (3B Brug Street)</t>
  </si>
  <si>
    <t>Wepener (3C Brug Street)</t>
  </si>
  <si>
    <t>Wepener (1 Van Aard Street)</t>
  </si>
  <si>
    <t>Ladybrand (13 A Joubert Street)</t>
  </si>
  <si>
    <t>Ficksburg (5 Rondedraai Circle)</t>
  </si>
  <si>
    <t>Ficksburg (10 Rondedraai Circle)</t>
  </si>
  <si>
    <t>Ficksburg (8 Generaal Circle)</t>
  </si>
  <si>
    <t>Ficksburg (9 Generaal Circle)</t>
  </si>
  <si>
    <t>Fouriesburg (13 Steyn Street)</t>
  </si>
  <si>
    <t>Fouriesburg (24 Fourie Street)</t>
  </si>
  <si>
    <t>Fouriesburg  (30 Fourie Street)</t>
  </si>
  <si>
    <t>Ladybrand (Sandstone cove, 2 Willem Mathee Street)</t>
  </si>
  <si>
    <t>Ladybrand (10 Van Gorkum)</t>
  </si>
  <si>
    <t>Ladybrand (Cosmos flats, 1 Vyfde Street)</t>
  </si>
  <si>
    <t>Ladybrand (43 Voortrekker Street)</t>
  </si>
  <si>
    <t>Ladybrand (22 Villa Pietruccci Flats, Botha Street,)</t>
  </si>
  <si>
    <t>Monthly services</t>
  </si>
  <si>
    <t>Item Description</t>
  </si>
  <si>
    <t xml:space="preserve">Unit Price (Excl. VAT) </t>
  </si>
  <si>
    <t>Bait Station (Inclusive of Labour)</t>
  </si>
  <si>
    <t>Flycatcher (Inclusive of Labour)</t>
  </si>
  <si>
    <t>Air port Levies</t>
  </si>
  <si>
    <t>Annual  Escalation</t>
  </si>
  <si>
    <t>Percentage increase</t>
  </si>
  <si>
    <t>PEST CONTROL SERVICES TOTAL TENDERED AMOUNT (VAT INCL)</t>
  </si>
  <si>
    <t>GARDENING SERVICES AND LANDSCAPING SERVICES</t>
  </si>
  <si>
    <r>
      <t xml:space="preserve">7. Bidders to refer to the following points of the specification regarding the </t>
    </r>
    <r>
      <rPr>
        <b/>
        <sz val="12"/>
        <color theme="1"/>
        <rFont val="Arial Narrow"/>
        <family val="2"/>
      </rPr>
      <t>GARDENING SERVICES AND LANDSCAPING SERVICES</t>
    </r>
    <r>
      <rPr>
        <sz val="12"/>
        <color theme="1"/>
        <rFont val="Arial Narrow"/>
        <family val="2"/>
      </rPr>
      <t xml:space="preserve"> to have a full understanding of the services required
</t>
    </r>
    <r>
      <rPr>
        <b/>
        <sz val="12"/>
        <color theme="1"/>
        <rFont val="Arial Narrow"/>
        <family val="2"/>
      </rPr>
      <t>3.4 SERVICE A4 - GARDENING SERVICES AND LANDSCAPING SERVICES
7. SPECIFICATIONS AND STANDARDS FOR GARDENING SERVICES AND LANDSCAPING SERVICES</t>
    </r>
  </si>
  <si>
    <t>Musina (DOG DETECTOR UNIT)</t>
  </si>
  <si>
    <t>BREAK AND FIX OF IRRIGATION SYSTEM</t>
  </si>
  <si>
    <t>BUSINESS HOURS</t>
  </si>
  <si>
    <t>AFTER HOURS</t>
  </si>
  <si>
    <t>STAND-BY HOURS</t>
  </si>
  <si>
    <t>Skill Description</t>
  </si>
  <si>
    <t>Hourly Rate</t>
  </si>
  <si>
    <t>Daily Rate</t>
  </si>
  <si>
    <t>Unskilled Labour</t>
  </si>
  <si>
    <t>Skilled Labour</t>
  </si>
  <si>
    <t xml:space="preserve"> GARDENING SERVICES AND LANDSCAPING SERVICES TOTAL TENDERED AMOUNT (VAT INCL)</t>
  </si>
  <si>
    <t>CLUSTER A - INLAND</t>
  </si>
  <si>
    <r>
      <t xml:space="preserve">She Bin Service
</t>
    </r>
    <r>
      <rPr>
        <b/>
        <sz val="9"/>
        <rFont val="Arial"/>
        <family val="2"/>
      </rPr>
      <t>Frequency Bi- Monthly</t>
    </r>
  </si>
  <si>
    <r>
      <t xml:space="preserve">8. Bidders to refer to the following points of the specification regarding the Hygiene Services to have a full understanding of the services required
</t>
    </r>
    <r>
      <rPr>
        <b/>
        <sz val="12"/>
        <color theme="1"/>
        <rFont val="Arial Narrow"/>
        <family val="2"/>
      </rPr>
      <t xml:space="preserve">3.1 - Service A1: HYGIENE AND SPECIALISED CLEANING SERVICE
4 4. SPECIFICATIONS AND STANDARDS FOR HYGIENE AND CLEANING  </t>
    </r>
  </si>
  <si>
    <t xml:space="preserve">9.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</si>
  <si>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r>
      <t xml:space="preserve">8. Bidders to refer to the following points of the specification regarding the Specialized Cleaning Services to have a full understanding of the services required
</t>
    </r>
    <r>
      <rPr>
        <b/>
        <sz val="12"/>
        <color theme="1"/>
        <rFont val="Arial Narrow"/>
        <family val="2"/>
      </rPr>
      <t xml:space="preserve">4.5 SPECIALISED CLEANING SERVICES </t>
    </r>
  </si>
  <si>
    <t xml:space="preserve">10. Pricing should be comprehensive and include as a minimum the following costs: 
1.1. Equipment Costs - The prices quoted must include a detailed schedule of equipment as per the quantities given in the equipment proposal.
1.2. Labour Costs - The prices quoted must be as per the quantities given in the labour proposal. Wages must conform to the minimum levels where applicable, as per statutory requirements.
1.3. Uniform and PPE Costs – as a minimum 2 sets of uniforms and PPE are issued per year and 1 set of safety shoes for the 36 months
1.4. Health &amp; Safety and Environmental Compliance as per the Functionality Bidder’s Proposal 
1.5. Any other costs such as administration, management, profit, etc.
</t>
  </si>
  <si>
    <t xml:space="preserve">The rental fee for Equipment must also include service fee for the equipment such as replacement of batteries , replacement of Automatic  air fresheners etc. </t>
  </si>
  <si>
    <t>RFP 11/2021</t>
  </si>
  <si>
    <t>Other costs - Day</t>
  </si>
  <si>
    <t>Total  Other Costs per Day (Excl VAT)</t>
  </si>
  <si>
    <t>Total Other Cost per Day (Incl. VAT)</t>
  </si>
  <si>
    <t>Gauteng</t>
  </si>
  <si>
    <t>Pretoria</t>
  </si>
  <si>
    <t>Silverton Warehouse</t>
  </si>
  <si>
    <t>Warehouse and Offices</t>
  </si>
  <si>
    <t>Yearly</t>
  </si>
  <si>
    <t>Ashlea Gardens</t>
  </si>
  <si>
    <t>Office</t>
  </si>
  <si>
    <t>Riverwalk Office Park</t>
  </si>
  <si>
    <t>Menlyn Corner</t>
  </si>
  <si>
    <t>Corporate 
Office</t>
  </si>
  <si>
    <t>Brooklyn, Pretoria</t>
  </si>
  <si>
    <t>271 Veale St - ex Landbank</t>
  </si>
  <si>
    <t>Corporate Office</t>
  </si>
  <si>
    <t>Khanyisa (Incl VDU)</t>
  </si>
  <si>
    <t xml:space="preserve">Brooklyn Pavilion </t>
  </si>
  <si>
    <t>Lehae La SARS</t>
  </si>
  <si>
    <t>Brooklyn Bridge</t>
  </si>
  <si>
    <t>Pta Revenue Building</t>
  </si>
  <si>
    <t>Prospect House</t>
  </si>
  <si>
    <t>Office WHS</t>
  </si>
  <si>
    <t>Customs House</t>
  </si>
  <si>
    <t>Iscor Warehouse</t>
  </si>
  <si>
    <t>WHS</t>
  </si>
  <si>
    <t>Pretoria North</t>
  </si>
  <si>
    <t>North Park Mall</t>
  </si>
  <si>
    <t>Centurion</t>
  </si>
  <si>
    <t>Doringkloof Office Complex</t>
  </si>
  <si>
    <t>Walker Creek</t>
  </si>
  <si>
    <t>Randfontein</t>
  </si>
  <si>
    <t>Revenue Building</t>
  </si>
  <si>
    <t>Roodepoort</t>
  </si>
  <si>
    <t>Horizon View Shop Cnt</t>
  </si>
  <si>
    <t>Soweto</t>
  </si>
  <si>
    <t>Ekhaya Centre</t>
  </si>
  <si>
    <t>Johannesburg</t>
  </si>
  <si>
    <t>State warehouse</t>
  </si>
  <si>
    <t>Soweto Orlando</t>
  </si>
  <si>
    <t xml:space="preserve">Asambhe Soweto Centre </t>
  </si>
  <si>
    <t>Randburg</t>
  </si>
  <si>
    <t>Bloemfontein</t>
  </si>
  <si>
    <t>New Central Govt Bldg</t>
  </si>
  <si>
    <t xml:space="preserve">Zastron </t>
  </si>
  <si>
    <t xml:space="preserve">office </t>
  </si>
  <si>
    <t>Kroonstad</t>
  </si>
  <si>
    <t>LMC Centre</t>
  </si>
  <si>
    <t>Ladybrand</t>
  </si>
  <si>
    <t>Border Post</t>
  </si>
  <si>
    <t>Welkom</t>
  </si>
  <si>
    <t>Standard Bank Building</t>
  </si>
  <si>
    <t>Bethlehem</t>
  </si>
  <si>
    <t>Maluti Square</t>
  </si>
  <si>
    <t>ladybrand DDU</t>
  </si>
  <si>
    <t>Alberton</t>
  </si>
  <si>
    <t>SARS House</t>
  </si>
  <si>
    <t>Benoni</t>
  </si>
  <si>
    <t>Boksburg</t>
  </si>
  <si>
    <t>Atlas Building</t>
  </si>
  <si>
    <t>Ekhurleni</t>
  </si>
  <si>
    <t>OR Tambo - State Warehouse + offices</t>
  </si>
  <si>
    <t>WHS + Office</t>
  </si>
  <si>
    <t>OR Tambo New Agents building</t>
  </si>
  <si>
    <t>OR Tambo - CTB  office</t>
  </si>
  <si>
    <t>OR Tambo - Terminal Building</t>
  </si>
  <si>
    <t>Office +WHS</t>
  </si>
  <si>
    <t>Nigel</t>
  </si>
  <si>
    <t>Vereeniging</t>
  </si>
  <si>
    <t>Revenue House</t>
  </si>
  <si>
    <t>Alberton Campus</t>
  </si>
  <si>
    <t>Kempton Park</t>
  </si>
  <si>
    <t>Denel Aviation North</t>
  </si>
  <si>
    <t>DDU</t>
  </si>
  <si>
    <t>Springs</t>
  </si>
  <si>
    <t>Sanlam Building</t>
  </si>
  <si>
    <t xml:space="preserve">Edenvale </t>
  </si>
  <si>
    <t>Edenvale Centre</t>
  </si>
  <si>
    <t>Caledonspoort Border Post</t>
  </si>
  <si>
    <t>Caledonspoort Border Post, Fouriesburg, 9725, Free State, South Africa, 9725</t>
  </si>
  <si>
    <t>Ficksburg Bridge</t>
  </si>
  <si>
    <t>End Bloem Street, Ficksburg, 9730, Free State, South Africa, 9730</t>
  </si>
  <si>
    <t>Maseru Bridge</t>
  </si>
  <si>
    <t>SA Border Lesotho, Maseru N8 Rd</t>
  </si>
  <si>
    <t>Van Rooyenshek Border Post</t>
  </si>
  <si>
    <t>Dewetsdorp, FS</t>
  </si>
  <si>
    <t>Krugersdorp</t>
  </si>
  <si>
    <t>Lanseria</t>
  </si>
  <si>
    <t>Lanseria International</t>
  </si>
  <si>
    <t>Rissik St Bldg</t>
  </si>
  <si>
    <t>Sunninghill</t>
  </si>
  <si>
    <t>Megawatt Park Tax Court</t>
  </si>
  <si>
    <t>LBC Building (Oracle)</t>
  </si>
  <si>
    <t>Mmabatho</t>
  </si>
  <si>
    <t>Komongwe House</t>
  </si>
  <si>
    <t>Rustenburg</t>
  </si>
  <si>
    <t>Damelin Building</t>
  </si>
  <si>
    <t>Klerksdorp</t>
  </si>
  <si>
    <t>Sodema Building</t>
  </si>
  <si>
    <t>Zeerust</t>
  </si>
  <si>
    <t>SPCA DDU</t>
  </si>
  <si>
    <t xml:space="preserve">Office </t>
  </si>
  <si>
    <t>Pilansberg Int Airport</t>
  </si>
  <si>
    <t>Airport Building</t>
  </si>
  <si>
    <t>Mmabatho Airport</t>
  </si>
  <si>
    <t>Kopfontein Border Post</t>
  </si>
  <si>
    <t>Kopfontein Border Post R 47</t>
  </si>
  <si>
    <t>Ramatlabama Border Post</t>
  </si>
  <si>
    <t>Ramatlabama North West</t>
  </si>
  <si>
    <t>Skilpadhek Border Post</t>
  </si>
  <si>
    <t>Skilpadhek Gopane</t>
  </si>
  <si>
    <t>Giyani</t>
  </si>
  <si>
    <t>Justice Building</t>
  </si>
  <si>
    <t>Lebowakgomo</t>
  </si>
  <si>
    <t>Old Government Building</t>
  </si>
  <si>
    <t>Polokwane</t>
  </si>
  <si>
    <t>Government Building</t>
  </si>
  <si>
    <t>Thohoyandou</t>
  </si>
  <si>
    <t>Medical Centre</t>
  </si>
  <si>
    <t>Beit Bridge</t>
  </si>
  <si>
    <t xml:space="preserve">Passenger Bldg, </t>
  </si>
  <si>
    <t>Cargo Offices, WHS offices, Training Rm, Pause Area and 3 x Warehouses</t>
  </si>
  <si>
    <t>Offices &amp; WHS</t>
  </si>
  <si>
    <t>Scanner Bldg and Shed</t>
  </si>
  <si>
    <t>Musina</t>
  </si>
  <si>
    <t>Musina SANDF Warehouse, Offices,  Impounded Vehicle Land  with Guard house</t>
  </si>
  <si>
    <t>Land / Offices &amp; WHS</t>
  </si>
  <si>
    <t xml:space="preserve">Musina Ex SAPS DDU  </t>
  </si>
  <si>
    <t xml:space="preserve">Land / Offices &amp; Store </t>
  </si>
  <si>
    <t>Standerton</t>
  </si>
  <si>
    <t>Receivers Building</t>
  </si>
  <si>
    <t>Witbank</t>
  </si>
  <si>
    <t>Provence Building</t>
  </si>
  <si>
    <t>Nelspruit</t>
  </si>
  <si>
    <t>New Branch Office (Ex Game)</t>
  </si>
  <si>
    <t xml:space="preserve">KMIA Customs Offices </t>
  </si>
  <si>
    <t xml:space="preserve">KMIA Customs DDU  </t>
  </si>
  <si>
    <t>Komatipoort</t>
  </si>
  <si>
    <t>Km 7 Warehouses / Cargo Office</t>
  </si>
  <si>
    <t>Lebombo Border Post (Komatipoort)</t>
  </si>
  <si>
    <t>DDU Offices</t>
  </si>
  <si>
    <t>Mahamba Border Post</t>
  </si>
  <si>
    <t>R543 Mpumalanga</t>
  </si>
  <si>
    <t>Mananga Border Post</t>
  </si>
  <si>
    <t>MR5 Mananga</t>
  </si>
  <si>
    <t>Nerston Border Post</t>
  </si>
  <si>
    <t>R65  Nerston</t>
  </si>
  <si>
    <t>Cargo and Admin Offices</t>
  </si>
  <si>
    <t>COMMENTS</t>
  </si>
  <si>
    <t>BUILDING TYPE</t>
  </si>
  <si>
    <t>BUILDING</t>
  </si>
  <si>
    <t>HIGH RISE WINDOWS CLEANING SERVICES</t>
  </si>
  <si>
    <t>PRICING SCHEDULE FOR HIGH RISE WINDOWS CLEANING SERVICES - INLAND CLUSTER</t>
  </si>
  <si>
    <t xml:space="preserve">TOTAL COST YEAR 1 (INCLUSIVE OF VAT) </t>
  </si>
  <si>
    <t xml:space="preserve">TOTAL COST  (INCLUSIVE OF VAT) </t>
  </si>
  <si>
    <t>REGION</t>
  </si>
  <si>
    <t>CITY</t>
  </si>
  <si>
    <t>LEASED AREA M²</t>
  </si>
  <si>
    <t xml:space="preserve">APPROXIMATE NO OF FLOORS </t>
  </si>
  <si>
    <t>TOTAL LABOUR &amp; CONSUMABLE COST  (INCL VAT)</t>
  </si>
  <si>
    <t>EQUIPMENT RENTAL COST (VAT INCL.)</t>
  </si>
  <si>
    <t>Annual  Escalation (Labour &amp; Consumables</t>
  </si>
  <si>
    <r>
      <t xml:space="preserve">She Bin Service 
</t>
    </r>
    <r>
      <rPr>
        <b/>
        <sz val="9"/>
        <rFont val="Arial"/>
        <family val="2"/>
      </rPr>
      <t>Frequency -  Monthly</t>
    </r>
  </si>
  <si>
    <t>LABOUR</t>
  </si>
  <si>
    <t xml:space="preserve">Table 1.1 Additional Labour </t>
  </si>
  <si>
    <t>Rate per 8 hour shift (Day Shift)</t>
  </si>
  <si>
    <t>Rate per 8 hour shift (Night Shift)</t>
  </si>
  <si>
    <t>Sundays</t>
  </si>
  <si>
    <t>Normal weekdays</t>
  </si>
  <si>
    <t>Statutory holidays</t>
  </si>
  <si>
    <t>Saturdays</t>
  </si>
  <si>
    <t>Table 1.2  Adhoc services</t>
  </si>
  <si>
    <t>Rate per Square Meter</t>
  </si>
  <si>
    <t>CARPET CLEANING: Price for the cleaning (shampoo, wash, powder clean, etc.) of carpets</t>
  </si>
  <si>
    <t xml:space="preserve">FLOODING CLEAN-UP: Price for mopping, vacuuming, shampoo of floors in the event of flooding etc. </t>
  </si>
  <si>
    <t>WASHING OF WALLS: Price for the cleaning (shampoo, wash, powder clean, etc.) of walls</t>
  </si>
  <si>
    <t>DEEP CLEANING: Price for the deep leaning</t>
  </si>
  <si>
    <t xml:space="preserve">Table 1.3  Salaries per month for labour and supervision allocated </t>
  </si>
  <si>
    <t>Designation</t>
  </si>
  <si>
    <t>Salary per month (Cost to Company)</t>
  </si>
  <si>
    <t>Contracts Manager</t>
  </si>
  <si>
    <t>Table 2.1 Salary breakdown  per worker aligned to the organogram and staff complement table</t>
  </si>
  <si>
    <t xml:space="preserve">Salary Component </t>
  </si>
  <si>
    <t>Day Shift</t>
  </si>
  <si>
    <t xml:space="preserve">Night Shift </t>
  </si>
  <si>
    <t>Basic salary</t>
  </si>
  <si>
    <t>Leave Contribution</t>
  </si>
  <si>
    <t>Unemployment Insurance</t>
  </si>
  <si>
    <t>Workmen's Compensation</t>
  </si>
  <si>
    <t>Severance pay</t>
  </si>
  <si>
    <t>Other (Please specify)</t>
  </si>
  <si>
    <t>TOTAL</t>
  </si>
  <si>
    <t>Table 2.2  Salary breakdown Supervisor</t>
  </si>
  <si>
    <t>Day Shift Supervisor</t>
  </si>
  <si>
    <t>Night Shift Supervisor</t>
  </si>
  <si>
    <t>Table 2.3  Salary breakdown Team Leader</t>
  </si>
  <si>
    <t>Day Shift Team Leader</t>
  </si>
  <si>
    <t>Night Shift Team Leader</t>
  </si>
  <si>
    <t>Company Representative: Name</t>
  </si>
  <si>
    <t>Capacity</t>
  </si>
  <si>
    <t>Administration and Management fees</t>
  </si>
  <si>
    <t>AREA A</t>
  </si>
  <si>
    <t>AREA B</t>
  </si>
  <si>
    <t>AREA C</t>
  </si>
  <si>
    <t>ADHOC REQUEST</t>
  </si>
  <si>
    <t>WASTE HANDLERS</t>
  </si>
  <si>
    <t>Ad hoc services</t>
  </si>
  <si>
    <t>Bees</t>
  </si>
  <si>
    <t>Wasps</t>
  </si>
  <si>
    <t>Snakes</t>
  </si>
  <si>
    <t>Bats</t>
  </si>
  <si>
    <t xml:space="preserve">Rate (Excl. VAT) </t>
  </si>
  <si>
    <t xml:space="preserve">Monthly </t>
  </si>
  <si>
    <t>Per bin</t>
  </si>
  <si>
    <t>OFFICE AND BUILDING NAME</t>
  </si>
  <si>
    <t>DESCRIPTION OF CURRENT EQUIPMENT</t>
  </si>
  <si>
    <t>240l wheelie colour coded bins (red, green, black, blue)</t>
  </si>
  <si>
    <t>GP</t>
  </si>
  <si>
    <t>LBI Campus Woodmead</t>
  </si>
  <si>
    <t>LBI Campus Woodemad</t>
  </si>
  <si>
    <t>ANNUAL COST (VAT EXCL.)</t>
  </si>
  <si>
    <t>SUB-TOTAL COST OF WASTE MANAGEMENT SERVICES (VAT INCL) YEAR 1</t>
  </si>
  <si>
    <t>SUB-TOTAL COST OF WASTE MANAGEMENT SERVICES (VAT INCL) YEAR 2</t>
  </si>
  <si>
    <t>SUB-TOTAL COST OF WASTE MANAGEMENT SERVICES (VAT INCL) YEAR 3</t>
  </si>
  <si>
    <t>SUB-TOTAL COST OF WASTE MANAGEMENT SERVICES (VAT INCL) YEAR 4</t>
  </si>
  <si>
    <t>SUB-TOTAL COST OF WASTE MANAGEMENT SERVICES (VAT INCL) YEAR 5</t>
  </si>
  <si>
    <t>TOTAL COST OF WASTE MANAGEMENT SERVICES (VAT INCL)  FOR 5 YEARS</t>
  </si>
  <si>
    <t>Monthly</t>
  </si>
  <si>
    <t>FIXED MONTHLY COST (VAT EXCL.)</t>
  </si>
  <si>
    <t xml:space="preserve">SITE </t>
  </si>
  <si>
    <t>UNIT OF MEASURE</t>
  </si>
  <si>
    <t>CURRENT QUANTITIES - COMPACTABLE AND NON-COMPACTABLE</t>
  </si>
  <si>
    <t>FREQUENCY OF COLLECTION</t>
  </si>
  <si>
    <t>COLLECTION, TRANSPORTATION AND DISPOSAL  OF  GENERAL AND RECYCLABLE WASTE  QUANTITIES (INDICATIVE)</t>
  </si>
  <si>
    <t>COLLECTION, TRANSPORTATION AND DISPOSAL OF  HAZARDOUS AND ADHOC SERVICE APPLICABLE TO ALL SARS SITES (INDICATIVE)</t>
  </si>
  <si>
    <t>ITEMS</t>
  </si>
  <si>
    <t>CLUSTER A NUMBER OF OFFICES</t>
  </si>
  <si>
    <t>TOTAL COST (VAT INCL)</t>
  </si>
  <si>
    <t>RATE PER HOUR (VAT INCL.)</t>
  </si>
  <si>
    <t>GAUTENG</t>
  </si>
  <si>
    <t xml:space="preserve">Alberton Campus </t>
  </si>
  <si>
    <t>Denel DDU</t>
  </si>
  <si>
    <t>NORTH WEST</t>
  </si>
  <si>
    <t>FREE STATE</t>
  </si>
  <si>
    <t>LIMPOPO</t>
  </si>
  <si>
    <t>MPUMALANGA</t>
  </si>
  <si>
    <t>Price per month (Excl. VAT)</t>
  </si>
  <si>
    <t>Yr 1 (with profit)</t>
  </si>
  <si>
    <t>Yr 2 (with escalation + profit)</t>
  </si>
  <si>
    <t>Yr 3 (with escalation + profit)</t>
  </si>
  <si>
    <t>Yr 4 (with escalation + profit)</t>
  </si>
  <si>
    <t>Yr 5 (with escalation + profit)</t>
  </si>
  <si>
    <t>SUB-TOTAL COST OF GARDENING SERVICES AND LANDSCAPING SERVICES (VAT INCL)</t>
  </si>
  <si>
    <t>Supply of boxes for e-waste (Florescent tubes etc.)</t>
  </si>
  <si>
    <t xml:space="preserve">Supply of boxes for covid PPE waste minimum of 15kg boxes </t>
  </si>
  <si>
    <t xml:space="preserve">TOTAL COST YEAR 2 (INCLUSIVE OF VAT) </t>
  </si>
  <si>
    <t xml:space="preserve">TOTAL COST YEAR 3 (INCLUSIVE OF VAT) </t>
  </si>
  <si>
    <t xml:space="preserve">TOTAL COST YEAR 4 (INCLUSIVE OF VAT) </t>
  </si>
  <si>
    <t xml:space="preserve">TOTAL COST YEAR 5 (INCLUSIVE OF VAT) </t>
  </si>
  <si>
    <t xml:space="preserve">TOTAL COST  FOR 5 YEARS (INCLUSIVE OF VAT) </t>
  </si>
  <si>
    <t>ESTIMATED QUANTITIES OF BOXES PER MONTH</t>
  </si>
  <si>
    <t>Hazardous - covid 19 PPE (Hazardous waste collected monthly or when full)</t>
  </si>
  <si>
    <t>Hazardous Electronic waste (Fluorescent tubes etc.)  -Hazardous waste collected monthly or when full</t>
  </si>
  <si>
    <t xml:space="preserve"> COST PER BOX PER OFFICE (VAT EXCL.)</t>
  </si>
  <si>
    <t>ONCE-OFF WASTE RECYCLING PROGRAMME</t>
  </si>
  <si>
    <t xml:space="preserve">BIDDERS TO PROVIDE SARS WITH THE BREAKDOWN OF THE TOTAL COST INPUTED </t>
  </si>
  <si>
    <t>ALL SARS SITES</t>
  </si>
  <si>
    <t>SUPPLY OF RECYCLABLE WASTE BOXES QUANTITIES (INDICATIVE)</t>
  </si>
  <si>
    <t>RENTAL EQUIPMENT (INDICATIVE) / SUPPLIED PER SITE</t>
  </si>
  <si>
    <t>Automatic hand sanitizer Dispenser</t>
  </si>
  <si>
    <t>Clear Plastic Bin Liners For  Waste Paper Bin (50 Micron)</t>
  </si>
  <si>
    <t>Automatic Hand Sanitizer Refill 800ml</t>
  </si>
  <si>
    <r>
      <t xml:space="preserve">She Bin Service
</t>
    </r>
    <r>
      <rPr>
        <b/>
        <sz val="9"/>
        <rFont val="Arial"/>
        <family val="2"/>
      </rPr>
      <t>Frequency - Weekly</t>
    </r>
  </si>
  <si>
    <r>
      <t>Shredding and disposal of confidential paper: includes supply of shredders</t>
    </r>
    <r>
      <rPr>
        <b/>
        <sz val="9"/>
        <rFont val="Arial"/>
        <family val="2"/>
      </rPr>
      <t xml:space="preserve"> ( UNIT OF MEASURE IS PER BIN)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</si>
</sst>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R&quot;\ #,##0.00;&quot;R&quot;\ \-#,##0.00"/>
    <numFmt numFmtId="44" formatCode="_ &quot;R&quot;\ * #,##0.00_ ;_ &quot;R&quot;\ * \-#,##0.00_ ;_ &quot;R&quot;\ * &quot;-&quot;??_ ;_ @_ "/>
    <numFmt numFmtId="43" formatCode="_ * #,##0.00_ ;_ * \-#,##0.00_ ;_ * &quot;-&quot;??_ ;_ @_ "/>
    <numFmt numFmtId="164" formatCode="&quot;R&quot;\ #,##0.00"/>
    <numFmt numFmtId="165" formatCode="_-* #,##0.00_-;\-* #,##0.00_-;_-* &quot;-&quot;??_-;_-@_-"/>
    <numFmt numFmtId="166" formatCode="&quot;R&quot;#,##0.00"/>
  </numFmts>
  <fonts count="64"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u/>
      <sz val="10"/>
      <color indexed="12"/>
      <name val="Arial"/>
      <family val="2"/>
    </font>
    <font>
      <sz val="12"/>
      <color theme="1"/>
      <name val="Arial Narrow"/>
      <family val="2"/>
    </font>
    <font>
      <b/>
      <sz val="12"/>
      <color theme="1"/>
      <name val="Arial Narrow"/>
      <family val="2"/>
    </font>
    <font>
      <b/>
      <sz val="11"/>
      <color theme="1"/>
      <name val="Arial Narrow"/>
      <family val="2"/>
    </font>
    <font>
      <sz val="11"/>
      <color theme="1"/>
      <name val="Arial Narrow"/>
      <family val="2"/>
    </font>
    <font>
      <sz val="10"/>
      <color theme="1"/>
      <name val="Arial"/>
      <family val="2"/>
    </font>
    <font>
      <b/>
      <u/>
      <sz val="10"/>
      <color theme="1"/>
      <name val="Arial"/>
      <family val="2"/>
    </font>
    <font>
      <b/>
      <sz val="11"/>
      <color theme="1"/>
      <name val="Arial"/>
      <family val="2"/>
    </font>
    <font>
      <sz val="11"/>
      <color theme="1"/>
      <name val="Arial"/>
      <family val="2"/>
    </font>
    <font>
      <b/>
      <sz val="11"/>
      <name val="Arial"/>
      <family val="2"/>
    </font>
    <font>
      <sz val="11"/>
      <name val="Arial"/>
      <family val="2"/>
    </font>
    <font>
      <b/>
      <u/>
      <sz val="11"/>
      <color theme="1"/>
      <name val="Arial"/>
      <family val="2"/>
    </font>
    <font>
      <sz val="11"/>
      <color rgb="FF000000"/>
      <name val="Arial"/>
      <family val="2"/>
    </font>
    <font>
      <sz val="10"/>
      <color rgb="FF000000"/>
      <name val="Arial"/>
      <family val="2"/>
    </font>
    <font>
      <sz val="9"/>
      <color theme="1"/>
      <name val="Arial"/>
      <family val="2"/>
    </font>
    <font>
      <b/>
      <sz val="10"/>
      <name val="Arial"/>
      <family val="2"/>
    </font>
    <font>
      <sz val="10"/>
      <color theme="0"/>
      <name val="Arial"/>
      <family val="2"/>
    </font>
    <font>
      <b/>
      <sz val="10"/>
      <color theme="1"/>
      <name val="Arial"/>
      <family val="2"/>
    </font>
    <font>
      <b/>
      <sz val="9"/>
      <color theme="1"/>
      <name val="Arial"/>
      <family val="2"/>
    </font>
    <font>
      <b/>
      <sz val="12"/>
      <color theme="0"/>
      <name val="Arial"/>
      <family val="2"/>
    </font>
    <font>
      <b/>
      <sz val="9"/>
      <name val="Arial"/>
      <family val="2"/>
    </font>
    <font>
      <b/>
      <sz val="9"/>
      <color indexed="8"/>
      <name val="Arial"/>
      <family val="2"/>
    </font>
    <font>
      <sz val="9"/>
      <name val="Arial"/>
      <family val="2"/>
    </font>
    <font>
      <b/>
      <u/>
      <sz val="9"/>
      <color theme="1"/>
      <name val="Arial"/>
      <family val="2"/>
    </font>
    <font>
      <b/>
      <sz val="9"/>
      <color theme="0"/>
      <name val="Arial"/>
      <family val="2"/>
    </font>
    <font>
      <b/>
      <sz val="11"/>
      <color theme="0"/>
      <name val="Arial"/>
      <family val="2"/>
    </font>
    <font>
      <b/>
      <sz val="11"/>
      <color rgb="FF000000"/>
      <name val="Arial"/>
      <family val="2"/>
    </font>
    <font>
      <b/>
      <sz val="11"/>
      <color rgb="FF000000"/>
      <name val="Calibri"/>
      <family val="2"/>
      <scheme val="minor"/>
    </font>
    <font>
      <b/>
      <u/>
      <sz val="11"/>
      <color theme="1"/>
      <name val="Arial Narrow"/>
      <family val="2"/>
    </font>
    <font>
      <sz val="12"/>
      <name val="Arial Narrow"/>
      <family val="2"/>
    </font>
    <font>
      <b/>
      <sz val="12"/>
      <name val="Arial Narrow"/>
      <family val="2"/>
    </font>
    <font>
      <sz val="12"/>
      <color rgb="FFFF0000"/>
      <name val="Arial Narrow"/>
      <family val="2"/>
    </font>
    <font>
      <b/>
      <sz val="10"/>
      <color indexed="8"/>
      <name val="Arial"/>
      <family val="2"/>
    </font>
    <font>
      <sz val="10"/>
      <color rgb="FFC00000"/>
      <name val="Arial"/>
      <family val="2"/>
    </font>
    <font>
      <b/>
      <sz val="10"/>
      <color theme="0"/>
      <name val="Arial"/>
      <family val="2"/>
    </font>
    <font>
      <b/>
      <sz val="12"/>
      <name val="Arial"/>
      <family val="2"/>
    </font>
    <font>
      <b/>
      <sz val="12"/>
      <color indexed="8"/>
      <name val="Arial"/>
      <family val="2"/>
    </font>
    <font>
      <sz val="10"/>
      <color indexed="8"/>
      <name val="Arial"/>
      <family val="2"/>
    </font>
    <font>
      <sz val="10"/>
      <color theme="1"/>
      <name val="Calibri"/>
      <family val="2"/>
      <scheme val="minor"/>
    </font>
    <font>
      <b/>
      <sz val="11"/>
      <color rgb="FFC00000"/>
      <name val="Calibri"/>
      <family val="2"/>
      <scheme val="minor"/>
    </font>
    <font>
      <sz val="11"/>
      <color rgb="FFC00000"/>
      <name val="Calibri"/>
      <family val="2"/>
      <scheme val="minor"/>
    </font>
    <font>
      <sz val="12"/>
      <color theme="1"/>
      <name val="Calibri"/>
      <family val="2"/>
      <scheme val="minor"/>
    </font>
    <font>
      <b/>
      <sz val="14"/>
      <color theme="1"/>
      <name val="Calibri"/>
      <family val="2"/>
      <scheme val="minor"/>
    </font>
    <font>
      <b/>
      <sz val="11"/>
      <name val="Arial Narrow"/>
      <family val="2"/>
    </font>
    <font>
      <b/>
      <sz val="12"/>
      <color theme="0"/>
      <name val="Arial Narrow"/>
      <family val="2"/>
    </font>
    <font>
      <b/>
      <u/>
      <sz val="12"/>
      <color theme="1"/>
      <name val="Arial Narrow"/>
      <family val="2"/>
    </font>
    <font>
      <b/>
      <sz val="11"/>
      <color rgb="FFFF0000"/>
      <name val="Arial"/>
      <family val="2"/>
    </font>
    <font>
      <b/>
      <sz val="8"/>
      <color theme="1"/>
      <name val="Arial"/>
      <family val="2"/>
    </font>
    <font>
      <sz val="8"/>
      <color theme="1"/>
      <name val="Arial"/>
      <family val="2"/>
    </font>
    <font>
      <b/>
      <sz val="10"/>
      <color rgb="FF000000"/>
      <name val="Arial"/>
      <family val="2"/>
    </font>
    <font>
      <sz val="9"/>
      <color rgb="FFFF0000"/>
      <name val="Arial"/>
      <family val="2"/>
    </font>
    <font>
      <sz val="12"/>
      <color theme="0"/>
      <name val="Arial Narrow"/>
      <family val="2"/>
    </font>
    <font>
      <b/>
      <u/>
      <sz val="14"/>
      <color theme="1"/>
      <name val="Arial Narrow"/>
      <family val="2"/>
    </font>
    <font>
      <b/>
      <u/>
      <sz val="14"/>
      <name val="Arial Narrow"/>
      <family val="2"/>
    </font>
    <font>
      <sz val="11"/>
      <color rgb="FFC00000"/>
      <name val="Arial Narrow"/>
      <family val="2"/>
    </font>
    <font>
      <sz val="11"/>
      <name val="Arial Narrow"/>
      <family val="2"/>
    </font>
    <font>
      <b/>
      <sz val="11"/>
      <color rgb="FFFFFFFF"/>
      <name val="Arial Narrow"/>
      <family val="2"/>
    </font>
    <font>
      <b/>
      <sz val="12"/>
      <color rgb="FFFFFFFF"/>
      <name val="Arial Narrow"/>
      <family val="2"/>
    </font>
    <font>
      <b/>
      <u/>
      <sz val="13"/>
      <color theme="0"/>
      <name val="Arial"/>
      <family val="2"/>
    </font>
    <font>
      <sz val="13"/>
      <color theme="1"/>
      <name val="Arial"/>
      <family val="2"/>
    </font>
  </fonts>
  <fills count="2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indexed="22"/>
        <bgColor indexed="64"/>
      </patternFill>
    </fill>
    <fill>
      <patternFill patternType="solid">
        <fgColor theme="8" tint="-0.249977111117893"/>
        <bgColor indexed="64"/>
      </patternFill>
    </fill>
    <fill>
      <patternFill patternType="solid">
        <fgColor rgb="FF00B0F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bottom style="medium">
        <color indexed="64"/>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right/>
      <top style="medium">
        <color indexed="64"/>
      </top>
      <bottom style="thin">
        <color auto="1"/>
      </bottom>
      <diagonal/>
    </border>
    <border>
      <left/>
      <right/>
      <top style="thin">
        <color auto="1"/>
      </top>
      <bottom style="thin">
        <color auto="1"/>
      </bottom>
      <diagonal/>
    </border>
    <border>
      <left/>
      <right/>
      <top/>
      <bottom style="thin">
        <color indexed="64"/>
      </bottom>
      <diagonal/>
    </border>
    <border>
      <left style="medium">
        <color indexed="64"/>
      </left>
      <right/>
      <top style="medium">
        <color indexed="64"/>
      </top>
      <bottom style="medium">
        <color rgb="FF000000"/>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bottom/>
      <diagonal/>
    </border>
    <border>
      <left style="thin">
        <color auto="1"/>
      </left>
      <right/>
      <top/>
      <bottom/>
      <diagonal/>
    </border>
    <border>
      <left/>
      <right/>
      <top/>
      <bottom style="medium">
        <color indexed="64"/>
      </bottom>
      <diagonal/>
    </border>
    <border>
      <left/>
      <right style="medium">
        <color indexed="64"/>
      </right>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auto="1"/>
      </left>
      <right/>
      <top style="medium">
        <color indexed="64"/>
      </top>
      <bottom style="medium">
        <color indexed="64"/>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bottom/>
      <diagonal/>
    </border>
    <border>
      <left style="medium">
        <color indexed="64"/>
      </left>
      <right style="medium">
        <color rgb="FF000000"/>
      </right>
      <top style="medium">
        <color indexed="64"/>
      </top>
      <bottom style="medium">
        <color indexed="64"/>
      </bottom>
      <diagonal/>
    </border>
    <border>
      <left/>
      <right/>
      <top style="thin">
        <color indexed="64"/>
      </top>
      <bottom/>
      <diagonal/>
    </border>
    <border>
      <left/>
      <right style="thin">
        <color theme="0" tint="-0.249977111117893"/>
      </right>
      <top style="thin">
        <color theme="0" tint="-0.249977111117893"/>
      </top>
      <bottom style="thin">
        <color theme="0" tint="-0.249977111117893"/>
      </bottom>
      <diagonal/>
    </border>
    <border>
      <left style="medium">
        <color indexed="64"/>
      </left>
      <right style="thin">
        <color theme="0" tint="-0.249977111117893"/>
      </right>
      <top style="medium">
        <color indexed="64"/>
      </top>
      <bottom style="medium">
        <color indexed="64"/>
      </bottom>
      <diagonal/>
    </border>
    <border>
      <left style="thin">
        <color theme="0" tint="-0.249977111117893"/>
      </left>
      <right style="thin">
        <color theme="0" tint="-0.249977111117893"/>
      </right>
      <top style="medium">
        <color indexed="64"/>
      </top>
      <bottom style="medium">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top style="medium">
        <color indexed="64"/>
      </top>
      <bottom style="thin">
        <color auto="1"/>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medium">
        <color indexed="64"/>
      </top>
      <bottom/>
      <diagonal/>
    </border>
  </borders>
  <cellStyleXfs count="11">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4" fillId="0" borderId="0" applyNumberFormat="0" applyFill="0" applyBorder="0" applyAlignment="0" applyProtection="0">
      <alignment vertical="top"/>
      <protection locked="0"/>
    </xf>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734">
    <xf numFmtId="0" fontId="0" fillId="0" borderId="0" xfId="0"/>
    <xf numFmtId="0" fontId="9" fillId="0" borderId="0" xfId="0" applyFont="1"/>
    <xf numFmtId="0" fontId="12" fillId="0" borderId="0" xfId="0" applyFont="1"/>
    <xf numFmtId="0" fontId="9" fillId="0" borderId="0" xfId="0" applyFont="1" applyFill="1"/>
    <xf numFmtId="0" fontId="12" fillId="0" borderId="0" xfId="0" applyFont="1" applyFill="1"/>
    <xf numFmtId="0" fontId="18" fillId="0" borderId="0" xfId="0" applyFont="1"/>
    <xf numFmtId="0" fontId="18" fillId="0" borderId="0" xfId="0" applyFont="1" applyAlignment="1">
      <alignment horizontal="center"/>
    </xf>
    <xf numFmtId="0" fontId="12" fillId="0" borderId="0" xfId="0" applyFont="1" applyProtection="1"/>
    <xf numFmtId="0" fontId="19" fillId="0" borderId="56" xfId="0" applyFont="1" applyFill="1" applyBorder="1" applyAlignment="1" applyProtection="1"/>
    <xf numFmtId="0" fontId="11" fillId="0" borderId="0" xfId="0" applyFont="1" applyProtection="1"/>
    <xf numFmtId="0" fontId="19" fillId="2" borderId="17" xfId="0" applyFont="1" applyFill="1" applyBorder="1" applyAlignment="1" applyProtection="1">
      <alignment horizontal="left"/>
    </xf>
    <xf numFmtId="0" fontId="19" fillId="2" borderId="18" xfId="0" applyFont="1" applyFill="1" applyBorder="1" applyAlignment="1" applyProtection="1">
      <alignment horizontal="left"/>
    </xf>
    <xf numFmtId="0" fontId="19" fillId="2" borderId="19" xfId="0" applyFont="1" applyFill="1" applyBorder="1" applyAlignment="1" applyProtection="1">
      <alignment horizontal="left"/>
    </xf>
    <xf numFmtId="0" fontId="8" fillId="2" borderId="21" xfId="0" applyFont="1" applyFill="1" applyBorder="1"/>
    <xf numFmtId="0" fontId="10" fillId="2" borderId="44" xfId="0" applyFont="1" applyFill="1" applyBorder="1" applyAlignment="1"/>
    <xf numFmtId="0" fontId="10" fillId="2" borderId="26" xfId="0" applyFont="1" applyFill="1" applyBorder="1" applyAlignment="1"/>
    <xf numFmtId="0" fontId="10" fillId="2" borderId="25" xfId="0" applyFont="1" applyFill="1" applyBorder="1" applyAlignment="1"/>
    <xf numFmtId="0" fontId="8" fillId="2" borderId="21" xfId="0" applyFont="1" applyFill="1" applyBorder="1" applyAlignment="1"/>
    <xf numFmtId="0" fontId="0" fillId="0" borderId="0" xfId="0" applyAlignment="1"/>
    <xf numFmtId="0" fontId="22" fillId="0" borderId="0" xfId="0" applyFont="1"/>
    <xf numFmtId="0" fontId="24" fillId="6" borderId="27" xfId="0" applyFont="1" applyFill="1" applyBorder="1" applyAlignment="1">
      <alignment horizontal="center" vertical="top" wrapText="1"/>
    </xf>
    <xf numFmtId="0" fontId="22" fillId="3" borderId="50" xfId="0" applyFont="1" applyFill="1" applyBorder="1" applyAlignment="1" applyProtection="1">
      <alignment vertical="top"/>
    </xf>
    <xf numFmtId="0" fontId="22" fillId="3" borderId="50" xfId="0" applyFont="1" applyFill="1" applyBorder="1" applyAlignment="1" applyProtection="1">
      <alignment horizontal="center" vertical="top"/>
    </xf>
    <xf numFmtId="0" fontId="22" fillId="3" borderId="50" xfId="0" applyFont="1" applyFill="1" applyBorder="1" applyAlignment="1" applyProtection="1">
      <alignment horizontal="center" vertical="top" wrapText="1"/>
    </xf>
    <xf numFmtId="0" fontId="25" fillId="7" borderId="51" xfId="0" applyFont="1" applyFill="1" applyBorder="1" applyAlignment="1">
      <alignment horizontal="center" vertical="top" wrapText="1"/>
    </xf>
    <xf numFmtId="0" fontId="18" fillId="0" borderId="31" xfId="0" applyFont="1" applyBorder="1" applyAlignment="1">
      <alignment horizontal="center"/>
    </xf>
    <xf numFmtId="0" fontId="18" fillId="2" borderId="3" xfId="0" applyFont="1" applyFill="1" applyBorder="1" applyAlignment="1">
      <alignment vertical="center" wrapText="1"/>
    </xf>
    <xf numFmtId="0" fontId="18" fillId="0" borderId="3" xfId="0" applyFont="1" applyBorder="1" applyAlignment="1" applyProtection="1">
      <alignment horizontal="center"/>
    </xf>
    <xf numFmtId="164" fontId="18" fillId="4" borderId="3" xfId="1" applyNumberFormat="1" applyFont="1" applyFill="1" applyBorder="1" applyProtection="1">
      <protection locked="0"/>
    </xf>
    <xf numFmtId="164" fontId="18" fillId="2" borderId="33" xfId="1" applyNumberFormat="1" applyFont="1" applyFill="1" applyBorder="1" applyProtection="1"/>
    <xf numFmtId="0" fontId="18" fillId="2" borderId="1" xfId="0" applyFont="1" applyFill="1" applyBorder="1" applyAlignment="1">
      <alignment vertical="center" wrapText="1"/>
    </xf>
    <xf numFmtId="0" fontId="18" fillId="0" borderId="1" xfId="0" applyFont="1" applyBorder="1" applyAlignment="1" applyProtection="1">
      <alignment horizontal="center"/>
    </xf>
    <xf numFmtId="164" fontId="18" fillId="4" borderId="1" xfId="1" applyNumberFormat="1" applyFont="1" applyFill="1" applyBorder="1" applyProtection="1">
      <protection locked="0"/>
    </xf>
    <xf numFmtId="0" fontId="18" fillId="2" borderId="1" xfId="0" applyFont="1" applyFill="1" applyBorder="1" applyAlignment="1">
      <alignment horizontal="left" vertical="top" wrapText="1"/>
    </xf>
    <xf numFmtId="0" fontId="26" fillId="2" borderId="1" xfId="0" applyFont="1" applyFill="1" applyBorder="1" applyAlignment="1">
      <alignment vertical="center" wrapText="1"/>
    </xf>
    <xf numFmtId="0" fontId="26" fillId="2" borderId="4" xfId="0" applyFont="1" applyFill="1" applyBorder="1" applyAlignment="1">
      <alignment vertical="center" wrapText="1"/>
    </xf>
    <xf numFmtId="164" fontId="18" fillId="4" borderId="4" xfId="1" applyNumberFormat="1" applyFont="1" applyFill="1" applyBorder="1" applyProtection="1">
      <protection locked="0"/>
    </xf>
    <xf numFmtId="0" fontId="18" fillId="0" borderId="1" xfId="0" applyFont="1" applyBorder="1" applyAlignment="1">
      <alignment horizontal="center"/>
    </xf>
    <xf numFmtId="164" fontId="18" fillId="2" borderId="28" xfId="1" applyNumberFormat="1" applyFont="1" applyFill="1" applyBorder="1" applyProtection="1"/>
    <xf numFmtId="164" fontId="22" fillId="2" borderId="51" xfId="1" applyNumberFormat="1" applyFont="1" applyFill="1" applyBorder="1" applyProtection="1"/>
    <xf numFmtId="0" fontId="24" fillId="2" borderId="0" xfId="0" applyFont="1" applyFill="1" applyBorder="1" applyAlignment="1">
      <alignment horizontal="center" vertical="center" wrapText="1"/>
    </xf>
    <xf numFmtId="0" fontId="24" fillId="6" borderId="17" xfId="0" applyFont="1" applyFill="1" applyBorder="1" applyAlignment="1">
      <alignment horizontal="center" vertical="top" wrapText="1"/>
    </xf>
    <xf numFmtId="0" fontId="26" fillId="2" borderId="3" xfId="0" applyFont="1" applyFill="1" applyBorder="1" applyAlignment="1">
      <alignment vertical="center" wrapText="1"/>
    </xf>
    <xf numFmtId="1" fontId="18" fillId="0" borderId="3" xfId="0" applyNumberFormat="1" applyFont="1" applyBorder="1" applyAlignment="1">
      <alignment horizontal="center"/>
    </xf>
    <xf numFmtId="0" fontId="18" fillId="0" borderId="3" xfId="0" applyFont="1" applyBorder="1" applyAlignment="1">
      <alignment horizontal="center"/>
    </xf>
    <xf numFmtId="164" fontId="18" fillId="4" borderId="3" xfId="0" applyNumberFormat="1" applyFont="1" applyFill="1" applyBorder="1"/>
    <xf numFmtId="164" fontId="18" fillId="4" borderId="1" xfId="0" applyNumberFormat="1" applyFont="1" applyFill="1" applyBorder="1"/>
    <xf numFmtId="0" fontId="18" fillId="0" borderId="4" xfId="0" applyFont="1" applyFill="1" applyBorder="1" applyAlignment="1">
      <alignment vertical="center" wrapText="1"/>
    </xf>
    <xf numFmtId="0" fontId="18" fillId="0" borderId="4" xfId="0" applyFont="1" applyBorder="1" applyAlignment="1">
      <alignment horizontal="center"/>
    </xf>
    <xf numFmtId="164" fontId="18" fillId="4" borderId="4" xfId="0" applyNumberFormat="1" applyFont="1" applyFill="1" applyBorder="1"/>
    <xf numFmtId="164" fontId="18" fillId="2" borderId="9" xfId="1" applyNumberFormat="1" applyFont="1" applyFill="1" applyBorder="1" applyProtection="1"/>
    <xf numFmtId="164" fontId="18" fillId="2" borderId="11" xfId="1" applyNumberFormat="1" applyFont="1" applyFill="1" applyBorder="1" applyProtection="1"/>
    <xf numFmtId="164" fontId="22" fillId="2" borderId="11" xfId="1" applyNumberFormat="1" applyFont="1" applyFill="1" applyBorder="1" applyProtection="1"/>
    <xf numFmtId="164" fontId="22" fillId="2" borderId="28" xfId="1" applyNumberFormat="1" applyFont="1" applyFill="1" applyBorder="1" applyProtection="1"/>
    <xf numFmtId="164" fontId="22" fillId="2" borderId="0" xfId="1" applyNumberFormat="1" applyFont="1" applyFill="1" applyBorder="1" applyProtection="1"/>
    <xf numFmtId="0" fontId="24" fillId="6" borderId="27" xfId="0" applyFont="1" applyFill="1" applyBorder="1" applyAlignment="1">
      <alignment vertical="center" wrapText="1"/>
    </xf>
    <xf numFmtId="0" fontId="18" fillId="2" borderId="10" xfId="0" applyFont="1" applyFill="1" applyBorder="1" applyAlignment="1">
      <alignment horizontal="center" vertical="center" wrapText="1"/>
    </xf>
    <xf numFmtId="1" fontId="18" fillId="0" borderId="3" xfId="7" applyNumberFormat="1" applyFont="1" applyFill="1" applyBorder="1" applyAlignment="1">
      <alignment horizontal="center" vertical="center"/>
    </xf>
    <xf numFmtId="164" fontId="18" fillId="4" borderId="3" xfId="7" applyNumberFormat="1" applyFont="1" applyFill="1" applyBorder="1" applyAlignment="1">
      <alignment horizontal="center" vertical="center"/>
    </xf>
    <xf numFmtId="7" fontId="18" fillId="0" borderId="33" xfId="0" applyNumberFormat="1" applyFont="1" applyBorder="1"/>
    <xf numFmtId="0" fontId="28" fillId="5" borderId="17" xfId="0" applyFont="1" applyFill="1" applyBorder="1" applyAlignment="1">
      <alignment horizontal="center"/>
    </xf>
    <xf numFmtId="0" fontId="28" fillId="5" borderId="56" xfId="0" applyFont="1" applyFill="1" applyBorder="1" applyAlignment="1">
      <alignment horizontal="center"/>
    </xf>
    <xf numFmtId="0" fontId="29" fillId="5" borderId="56" xfId="0" applyFont="1" applyFill="1" applyBorder="1" applyAlignment="1">
      <alignment horizontal="center"/>
    </xf>
    <xf numFmtId="0" fontId="18" fillId="0" borderId="56" xfId="0" applyFont="1" applyBorder="1" applyAlignment="1">
      <alignment horizontal="left"/>
    </xf>
    <xf numFmtId="9" fontId="18" fillId="4" borderId="56" xfId="2" applyFont="1" applyFill="1" applyBorder="1"/>
    <xf numFmtId="9" fontId="18" fillId="4" borderId="47" xfId="2" applyFont="1" applyFill="1" applyBorder="1"/>
    <xf numFmtId="0" fontId="12" fillId="4" borderId="48" xfId="2" applyNumberFormat="1" applyFont="1" applyFill="1" applyBorder="1"/>
    <xf numFmtId="164" fontId="11" fillId="0" borderId="56" xfId="0" applyNumberFormat="1" applyFont="1" applyFill="1" applyBorder="1"/>
    <xf numFmtId="0" fontId="12" fillId="0" borderId="16" xfId="0" applyFont="1" applyBorder="1" applyAlignment="1" applyProtection="1">
      <alignment horizontal="center"/>
    </xf>
    <xf numFmtId="0" fontId="12" fillId="0" borderId="20" xfId="0" applyFont="1" applyBorder="1" applyAlignment="1" applyProtection="1">
      <alignment horizontal="center"/>
    </xf>
    <xf numFmtId="0" fontId="12" fillId="0" borderId="22" xfId="0" applyFont="1" applyBorder="1" applyAlignment="1" applyProtection="1">
      <alignment horizontal="center"/>
    </xf>
    <xf numFmtId="0" fontId="12" fillId="0" borderId="0" xfId="0" applyFont="1" applyAlignment="1" applyProtection="1">
      <alignment horizontal="left"/>
    </xf>
    <xf numFmtId="0" fontId="19" fillId="0" borderId="0" xfId="0" applyFont="1" applyFill="1" applyBorder="1" applyAlignment="1" applyProtection="1"/>
    <xf numFmtId="0" fontId="20" fillId="0" borderId="0" xfId="0" applyFont="1" applyFill="1" applyBorder="1" applyAlignment="1" applyProtection="1">
      <alignment horizontal="center"/>
    </xf>
    <xf numFmtId="0" fontId="11" fillId="0" borderId="0" xfId="0" applyFont="1" applyBorder="1" applyAlignment="1" applyProtection="1">
      <alignment horizontal="left" wrapText="1"/>
    </xf>
    <xf numFmtId="0" fontId="11" fillId="0" borderId="0" xfId="0" applyFont="1" applyBorder="1" applyAlignment="1" applyProtection="1">
      <alignment horizontal="center" wrapText="1"/>
    </xf>
    <xf numFmtId="165" fontId="11" fillId="2" borderId="0" xfId="0" applyNumberFormat="1" applyFont="1" applyFill="1" applyBorder="1" applyAlignment="1" applyProtection="1">
      <alignment wrapText="1"/>
    </xf>
    <xf numFmtId="0" fontId="11" fillId="0" borderId="0" xfId="0" applyFont="1" applyBorder="1" applyAlignment="1" applyProtection="1"/>
    <xf numFmtId="0" fontId="11" fillId="3" borderId="27" xfId="0" applyFont="1" applyFill="1" applyBorder="1" applyAlignment="1" applyProtection="1">
      <alignment horizontal="left" vertical="top"/>
    </xf>
    <xf numFmtId="0" fontId="11" fillId="3" borderId="50" xfId="0" applyFont="1" applyFill="1" applyBorder="1" applyAlignment="1" applyProtection="1">
      <alignment horizontal="center" vertical="top" wrapText="1"/>
    </xf>
    <xf numFmtId="0" fontId="11" fillId="3" borderId="55" xfId="0" applyFont="1" applyFill="1" applyBorder="1" applyAlignment="1" applyProtection="1">
      <alignment horizontal="center" vertical="top" wrapText="1"/>
    </xf>
    <xf numFmtId="0" fontId="12" fillId="0" borderId="52" xfId="0" applyFont="1" applyFill="1" applyBorder="1" applyAlignment="1" applyProtection="1">
      <alignment horizontal="left"/>
    </xf>
    <xf numFmtId="0" fontId="12" fillId="0" borderId="5" xfId="0" applyFont="1" applyBorder="1" applyProtection="1"/>
    <xf numFmtId="164" fontId="14" fillId="4" borderId="1" xfId="1" applyNumberFormat="1" applyFont="1" applyFill="1" applyBorder="1" applyProtection="1">
      <protection locked="0"/>
    </xf>
    <xf numFmtId="164" fontId="12" fillId="2" borderId="11" xfId="1" applyNumberFormat="1" applyFont="1" applyFill="1" applyBorder="1" applyProtection="1"/>
    <xf numFmtId="0" fontId="12" fillId="0" borderId="10" xfId="0" applyFont="1" applyFill="1" applyBorder="1" applyAlignment="1" applyProtection="1">
      <alignment horizontal="left" wrapText="1"/>
    </xf>
    <xf numFmtId="0" fontId="12" fillId="0" borderId="1" xfId="0" applyFont="1" applyBorder="1" applyProtection="1"/>
    <xf numFmtId="164" fontId="13" fillId="2" borderId="22" xfId="1" applyNumberFormat="1" applyFont="1" applyFill="1" applyBorder="1" applyProtection="1"/>
    <xf numFmtId="164" fontId="14" fillId="2" borderId="56" xfId="1" applyNumberFormat="1" applyFont="1" applyFill="1" applyBorder="1" applyProtection="1"/>
    <xf numFmtId="164" fontId="11" fillId="2" borderId="56" xfId="1" applyNumberFormat="1" applyFont="1" applyFill="1" applyBorder="1" applyAlignment="1" applyProtection="1"/>
    <xf numFmtId="0" fontId="12" fillId="0" borderId="0" xfId="0" applyFont="1" applyBorder="1" applyAlignment="1" applyProtection="1">
      <alignment horizontal="center" vertical="center" textRotation="90"/>
    </xf>
    <xf numFmtId="164" fontId="11" fillId="2" borderId="0" xfId="1" applyNumberFormat="1" applyFont="1" applyFill="1" applyBorder="1" applyAlignment="1" applyProtection="1"/>
    <xf numFmtId="164" fontId="30" fillId="4" borderId="56" xfId="0" applyNumberFormat="1" applyFont="1" applyFill="1" applyBorder="1" applyAlignment="1" applyProtection="1">
      <alignment horizontal="right" vertical="center" wrapText="1"/>
      <protection locked="0"/>
    </xf>
    <xf numFmtId="164" fontId="0" fillId="0" borderId="0" xfId="0" applyNumberFormat="1" applyFont="1" applyAlignment="1" applyProtection="1">
      <alignment vertical="center" wrapText="1"/>
    </xf>
    <xf numFmtId="164" fontId="30" fillId="4" borderId="22" xfId="0" applyNumberFormat="1" applyFont="1" applyFill="1" applyBorder="1" applyAlignment="1" applyProtection="1">
      <alignment horizontal="right" vertical="center"/>
      <protection locked="0"/>
    </xf>
    <xf numFmtId="164" fontId="30" fillId="4" borderId="56" xfId="0" applyNumberFormat="1" applyFont="1" applyFill="1" applyBorder="1" applyAlignment="1" applyProtection="1">
      <alignment horizontal="right" vertical="center"/>
      <protection locked="0"/>
    </xf>
    <xf numFmtId="164" fontId="30" fillId="0" borderId="56" xfId="0" applyNumberFormat="1" applyFont="1" applyFill="1" applyBorder="1" applyAlignment="1" applyProtection="1">
      <alignment horizontal="right" vertical="center"/>
    </xf>
    <xf numFmtId="164" fontId="3" fillId="0" borderId="0" xfId="0" applyNumberFormat="1" applyFont="1" applyAlignment="1" applyProtection="1">
      <alignment vertical="center" wrapText="1"/>
    </xf>
    <xf numFmtId="164" fontId="30" fillId="0" borderId="22" xfId="0" applyNumberFormat="1" applyFont="1" applyFill="1" applyBorder="1" applyAlignment="1" applyProtection="1">
      <alignment horizontal="right" vertical="center"/>
    </xf>
    <xf numFmtId="0" fontId="31" fillId="0" borderId="0" xfId="0" applyFont="1" applyBorder="1" applyAlignment="1" applyProtection="1">
      <alignment horizontal="center" vertical="center" textRotation="90" wrapText="1"/>
    </xf>
    <xf numFmtId="0" fontId="31" fillId="0" borderId="0" xfId="0" applyFont="1" applyFill="1" applyBorder="1" applyAlignment="1" applyProtection="1">
      <alignment horizontal="left" vertical="center"/>
    </xf>
    <xf numFmtId="164" fontId="31" fillId="0" borderId="0" xfId="0" applyNumberFormat="1" applyFont="1" applyFill="1" applyBorder="1" applyAlignment="1" applyProtection="1">
      <alignment horizontal="right" vertical="center"/>
    </xf>
    <xf numFmtId="0" fontId="31" fillId="0" borderId="0" xfId="0" applyFont="1" applyFill="1" applyBorder="1" applyAlignment="1" applyProtection="1">
      <alignment vertical="center"/>
    </xf>
    <xf numFmtId="0" fontId="12" fillId="0" borderId="0" xfId="0" applyFont="1" applyBorder="1" applyProtection="1"/>
    <xf numFmtId="0" fontId="29" fillId="5" borderId="17" xfId="0" applyFont="1" applyFill="1" applyBorder="1" applyAlignment="1">
      <alignment horizontal="center"/>
    </xf>
    <xf numFmtId="0" fontId="12" fillId="0" borderId="56" xfId="0" applyFont="1" applyBorder="1" applyAlignment="1">
      <alignment horizontal="left"/>
    </xf>
    <xf numFmtId="9" fontId="12" fillId="4" borderId="56" xfId="2" applyFont="1" applyFill="1" applyBorder="1"/>
    <xf numFmtId="9" fontId="12" fillId="4" borderId="47" xfId="2" applyFont="1" applyFill="1" applyBorder="1"/>
    <xf numFmtId="0" fontId="12" fillId="0" borderId="0" xfId="0" applyFont="1" applyFill="1" applyProtection="1"/>
    <xf numFmtId="0" fontId="12" fillId="0" borderId="0" xfId="0" applyFont="1" applyFill="1" applyBorder="1" applyAlignment="1">
      <alignment horizontal="left"/>
    </xf>
    <xf numFmtId="9" fontId="12" fillId="0" borderId="0" xfId="2" applyFont="1" applyFill="1" applyBorder="1"/>
    <xf numFmtId="0" fontId="12" fillId="0" borderId="0" xfId="2" applyNumberFormat="1" applyFont="1" applyFill="1" applyBorder="1"/>
    <xf numFmtId="0" fontId="32" fillId="2" borderId="44" xfId="0" applyFont="1" applyFill="1" applyBorder="1" applyAlignment="1"/>
    <xf numFmtId="0" fontId="32" fillId="2" borderId="26" xfId="0" applyFont="1" applyFill="1" applyBorder="1" applyAlignment="1"/>
    <xf numFmtId="0" fontId="32" fillId="2" borderId="25" xfId="0" applyFont="1" applyFill="1" applyBorder="1" applyAlignment="1"/>
    <xf numFmtId="164" fontId="9" fillId="0" borderId="0" xfId="0" applyNumberFormat="1" applyFont="1" applyFill="1" applyBorder="1" applyAlignment="1">
      <alignment vertical="top"/>
    </xf>
    <xf numFmtId="0" fontId="38" fillId="5" borderId="17" xfId="0" applyFont="1" applyFill="1" applyBorder="1" applyAlignment="1">
      <alignment horizontal="center"/>
    </xf>
    <xf numFmtId="0" fontId="38" fillId="5" borderId="56" xfId="0" applyFont="1" applyFill="1" applyBorder="1" applyAlignment="1">
      <alignment horizontal="center"/>
    </xf>
    <xf numFmtId="0" fontId="9" fillId="0" borderId="56" xfId="0" applyFont="1" applyBorder="1" applyAlignment="1">
      <alignment horizontal="left"/>
    </xf>
    <xf numFmtId="9" fontId="9" fillId="4" borderId="56" xfId="2" applyFont="1" applyFill="1" applyBorder="1"/>
    <xf numFmtId="9" fontId="9" fillId="4" borderId="47" xfId="2" applyFont="1" applyFill="1" applyBorder="1"/>
    <xf numFmtId="0" fontId="9" fillId="0" borderId="0" xfId="0" applyFont="1" applyFill="1" applyBorder="1" applyAlignment="1">
      <alignment horizontal="left"/>
    </xf>
    <xf numFmtId="9" fontId="9" fillId="0" borderId="0" xfId="2" applyFont="1" applyFill="1" applyBorder="1"/>
    <xf numFmtId="0" fontId="9" fillId="0" borderId="0" xfId="0" applyFont="1" applyFill="1" applyAlignment="1">
      <alignment horizontal="center"/>
    </xf>
    <xf numFmtId="0" fontId="9" fillId="0" borderId="0" xfId="0" applyFont="1" applyAlignment="1">
      <alignment horizontal="center"/>
    </xf>
    <xf numFmtId="0" fontId="9" fillId="0" borderId="0" xfId="0" applyFont="1" applyProtection="1"/>
    <xf numFmtId="0" fontId="0" fillId="0" borderId="0" xfId="0" applyFill="1"/>
    <xf numFmtId="0" fontId="39" fillId="0" borderId="0" xfId="0" applyFont="1" applyFill="1" applyBorder="1" applyAlignment="1" applyProtection="1">
      <alignment horizontal="center" vertical="center" wrapText="1"/>
    </xf>
    <xf numFmtId="0" fontId="36" fillId="7" borderId="7" xfId="0" applyFont="1" applyFill="1" applyBorder="1" applyAlignment="1">
      <alignment vertical="top" wrapText="1"/>
    </xf>
    <xf numFmtId="0" fontId="36" fillId="7" borderId="13" xfId="0" applyFont="1" applyFill="1" applyBorder="1" applyAlignment="1">
      <alignment vertical="top" wrapText="1"/>
    </xf>
    <xf numFmtId="0" fontId="41" fillId="2" borderId="31" xfId="0" applyFont="1" applyFill="1" applyBorder="1" applyAlignment="1">
      <alignment vertical="top" wrapText="1"/>
    </xf>
    <xf numFmtId="164" fontId="41" fillId="4" borderId="3" xfId="0" applyNumberFormat="1" applyFont="1" applyFill="1" applyBorder="1" applyAlignment="1">
      <alignment horizontal="right" wrapText="1"/>
    </xf>
    <xf numFmtId="164" fontId="9" fillId="0" borderId="33" xfId="0" applyNumberFormat="1" applyFont="1" applyBorder="1" applyAlignment="1">
      <alignment horizontal="right"/>
    </xf>
    <xf numFmtId="0" fontId="41" fillId="2" borderId="10" xfId="0" applyFont="1" applyFill="1" applyBorder="1" applyAlignment="1">
      <alignment vertical="top" wrapText="1"/>
    </xf>
    <xf numFmtId="0" fontId="9" fillId="2" borderId="1" xfId="0" applyFont="1" applyFill="1" applyBorder="1" applyAlignment="1">
      <alignment horizontal="right" vertical="center" wrapText="1"/>
    </xf>
    <xf numFmtId="164" fontId="41" fillId="4" borderId="1" xfId="0" applyNumberFormat="1" applyFont="1" applyFill="1" applyBorder="1" applyAlignment="1">
      <alignment horizontal="right" wrapText="1"/>
    </xf>
    <xf numFmtId="0" fontId="41" fillId="2" borderId="23" xfId="0" applyFont="1" applyFill="1" applyBorder="1" applyAlignment="1">
      <alignment vertical="top" wrapText="1"/>
    </xf>
    <xf numFmtId="164" fontId="41" fillId="4" borderId="4" xfId="0" applyNumberFormat="1" applyFont="1" applyFill="1" applyBorder="1" applyAlignment="1">
      <alignment horizontal="right" wrapText="1"/>
    </xf>
    <xf numFmtId="164" fontId="41" fillId="0" borderId="36" xfId="0" applyNumberFormat="1" applyFont="1" applyFill="1" applyBorder="1" applyAlignment="1">
      <alignment horizontal="right" wrapText="1"/>
    </xf>
    <xf numFmtId="44" fontId="36" fillId="0" borderId="0" xfId="0" applyNumberFormat="1" applyFont="1" applyFill="1" applyBorder="1" applyAlignment="1">
      <alignment horizontal="right" wrapText="1"/>
    </xf>
    <xf numFmtId="164" fontId="41" fillId="0" borderId="70" xfId="0" applyNumberFormat="1" applyFont="1" applyFill="1" applyBorder="1" applyAlignment="1">
      <alignment horizontal="right" wrapText="1"/>
    </xf>
    <xf numFmtId="164" fontId="36" fillId="0" borderId="51" xfId="0" applyNumberFormat="1" applyFont="1" applyFill="1" applyBorder="1" applyAlignment="1">
      <alignment horizontal="right" wrapText="1"/>
    </xf>
    <xf numFmtId="0" fontId="36" fillId="0" borderId="0" xfId="0" applyFont="1" applyFill="1" applyBorder="1" applyAlignment="1">
      <alignment horizontal="center" vertical="top" wrapText="1"/>
    </xf>
    <xf numFmtId="164" fontId="36" fillId="0" borderId="0" xfId="0" applyNumberFormat="1" applyFont="1" applyFill="1" applyBorder="1" applyAlignment="1">
      <alignment horizontal="right" wrapText="1"/>
    </xf>
    <xf numFmtId="0" fontId="36" fillId="0" borderId="0" xfId="0" applyFont="1" applyFill="1" applyBorder="1" applyAlignment="1">
      <alignment vertical="top" wrapText="1"/>
    </xf>
    <xf numFmtId="0" fontId="36" fillId="7" borderId="67" xfId="0" applyFont="1" applyFill="1" applyBorder="1" applyAlignment="1">
      <alignment wrapText="1"/>
    </xf>
    <xf numFmtId="0" fontId="36" fillId="7" borderId="57" xfId="0" applyFont="1" applyFill="1" applyBorder="1" applyAlignment="1">
      <alignment wrapText="1"/>
    </xf>
    <xf numFmtId="0" fontId="41" fillId="2" borderId="31" xfId="0" applyFont="1" applyFill="1" applyBorder="1" applyAlignment="1">
      <alignment wrapText="1"/>
    </xf>
    <xf numFmtId="0" fontId="9" fillId="0" borderId="3" xfId="0" applyFont="1" applyBorder="1" applyAlignment="1">
      <alignment horizontal="right" wrapText="1"/>
    </xf>
    <xf numFmtId="164" fontId="41" fillId="4" borderId="32" xfId="0" applyNumberFormat="1" applyFont="1" applyFill="1" applyBorder="1" applyAlignment="1">
      <alignment horizontal="right" wrapText="1"/>
    </xf>
    <xf numFmtId="0" fontId="42" fillId="0" borderId="0" xfId="0" applyFont="1" applyAlignment="1"/>
    <xf numFmtId="0" fontId="41" fillId="2" borderId="10" xfId="0" applyFont="1" applyFill="1" applyBorder="1" applyAlignment="1">
      <alignment wrapText="1"/>
    </xf>
    <xf numFmtId="0" fontId="9" fillId="0" borderId="1" xfId="0" applyFont="1" applyBorder="1" applyAlignment="1">
      <alignment horizontal="right" wrapText="1"/>
    </xf>
    <xf numFmtId="0" fontId="41" fillId="0" borderId="23" xfId="0" applyFont="1" applyFill="1" applyBorder="1" applyAlignment="1">
      <alignment wrapText="1"/>
    </xf>
    <xf numFmtId="0" fontId="9" fillId="0" borderId="4" xfId="0" applyFont="1" applyFill="1" applyBorder="1" applyAlignment="1">
      <alignment horizontal="right" wrapText="1"/>
    </xf>
    <xf numFmtId="164" fontId="41" fillId="4" borderId="46" xfId="0" applyNumberFormat="1" applyFont="1" applyFill="1" applyBorder="1" applyAlignment="1">
      <alignment horizontal="right" wrapText="1"/>
    </xf>
    <xf numFmtId="164" fontId="41" fillId="0" borderId="59" xfId="0" applyNumberFormat="1" applyFont="1" applyFill="1" applyBorder="1" applyAlignment="1">
      <alignment horizontal="right" wrapText="1"/>
    </xf>
    <xf numFmtId="44" fontId="36" fillId="0" borderId="0" xfId="0" applyNumberFormat="1" applyFont="1" applyFill="1" applyBorder="1" applyAlignment="1">
      <alignment wrapText="1"/>
    </xf>
    <xf numFmtId="0" fontId="36" fillId="7" borderId="68" xfId="0" applyFont="1" applyFill="1" applyBorder="1" applyAlignment="1">
      <alignment wrapText="1"/>
    </xf>
    <xf numFmtId="0" fontId="9" fillId="2" borderId="1" xfId="0" applyFont="1" applyFill="1" applyBorder="1" applyAlignment="1">
      <alignment horizontal="right" wrapText="1"/>
    </xf>
    <xf numFmtId="0" fontId="41" fillId="2" borderId="23" xfId="0" applyFont="1" applyFill="1" applyBorder="1" applyAlignment="1">
      <alignment wrapText="1"/>
    </xf>
    <xf numFmtId="0" fontId="9" fillId="2" borderId="4" xfId="0" applyFont="1" applyFill="1" applyBorder="1" applyAlignment="1">
      <alignment horizontal="right" wrapText="1"/>
    </xf>
    <xf numFmtId="0" fontId="36" fillId="7" borderId="6" xfId="0" applyFont="1" applyFill="1" applyBorder="1" applyAlignment="1">
      <alignment vertical="top" wrapText="1"/>
    </xf>
    <xf numFmtId="0" fontId="36" fillId="7" borderId="22" xfId="0" applyFont="1" applyFill="1" applyBorder="1" applyAlignment="1">
      <alignment vertical="top" wrapText="1"/>
    </xf>
    <xf numFmtId="0" fontId="9" fillId="2" borderId="3" xfId="0" applyFont="1" applyFill="1" applyBorder="1" applyAlignment="1">
      <alignment horizontal="right" vertical="center" wrapText="1"/>
    </xf>
    <xf numFmtId="0" fontId="9" fillId="0" borderId="1" xfId="0" applyFont="1" applyBorder="1"/>
    <xf numFmtId="0" fontId="42" fillId="0" borderId="0" xfId="0" applyFont="1"/>
    <xf numFmtId="0" fontId="3" fillId="0" borderId="0" xfId="0" applyFont="1"/>
    <xf numFmtId="0" fontId="36" fillId="7" borderId="12" xfId="0" applyFont="1" applyFill="1" applyBorder="1" applyAlignment="1">
      <alignment vertical="top" wrapText="1"/>
    </xf>
    <xf numFmtId="164" fontId="36" fillId="4" borderId="3" xfId="0" applyNumberFormat="1" applyFont="1" applyFill="1" applyBorder="1" applyAlignment="1">
      <alignment horizontal="right" wrapText="1"/>
    </xf>
    <xf numFmtId="44" fontId="3" fillId="0" borderId="0" xfId="0" applyNumberFormat="1" applyFont="1"/>
    <xf numFmtId="164" fontId="36" fillId="4" borderId="1" xfId="0" applyNumberFormat="1" applyFont="1" applyFill="1" applyBorder="1" applyAlignment="1">
      <alignment horizontal="right" wrapText="1"/>
    </xf>
    <xf numFmtId="0" fontId="43" fillId="0" borderId="0" xfId="0" applyFont="1"/>
    <xf numFmtId="0" fontId="1" fillId="2" borderId="31" xfId="0" applyFont="1" applyFill="1" applyBorder="1" applyAlignment="1">
      <alignment vertical="top" wrapText="1"/>
    </xf>
    <xf numFmtId="0" fontId="1" fillId="0" borderId="3" xfId="0" applyFont="1" applyBorder="1" applyAlignment="1">
      <alignment horizontal="right" vertical="center" wrapText="1"/>
    </xf>
    <xf numFmtId="164" fontId="19" fillId="4" borderId="1" xfId="0" applyNumberFormat="1" applyFont="1" applyFill="1" applyBorder="1" applyAlignment="1">
      <alignment horizontal="right" wrapText="1"/>
    </xf>
    <xf numFmtId="0" fontId="44" fillId="0" borderId="0" xfId="0" applyFont="1"/>
    <xf numFmtId="0" fontId="9" fillId="0" borderId="1" xfId="0" applyFont="1" applyBorder="1" applyAlignment="1">
      <alignment horizontal="right" vertical="center" wrapText="1"/>
    </xf>
    <xf numFmtId="0" fontId="9" fillId="0" borderId="4" xfId="0" applyFont="1" applyBorder="1" applyAlignment="1">
      <alignment horizontal="right" vertical="center" wrapText="1"/>
    </xf>
    <xf numFmtId="164" fontId="36" fillId="4" borderId="4" xfId="0" applyNumberFormat="1" applyFont="1" applyFill="1" applyBorder="1" applyAlignment="1">
      <alignment horizontal="right" wrapText="1"/>
    </xf>
    <xf numFmtId="0" fontId="9" fillId="0" borderId="3" xfId="0" applyFont="1" applyBorder="1" applyAlignment="1">
      <alignment horizontal="right" vertical="center" wrapText="1"/>
    </xf>
    <xf numFmtId="0" fontId="36" fillId="7" borderId="7" xfId="0" applyFont="1" applyFill="1" applyBorder="1" applyAlignment="1">
      <alignment horizontal="left" wrapText="1"/>
    </xf>
    <xf numFmtId="0" fontId="9" fillId="2" borderId="52" xfId="0" applyFont="1" applyFill="1" applyBorder="1"/>
    <xf numFmtId="164" fontId="36" fillId="4" borderId="4" xfId="0" applyNumberFormat="1" applyFont="1" applyFill="1" applyBorder="1" applyAlignment="1">
      <alignment horizontal="center" vertical="center" wrapText="1"/>
    </xf>
    <xf numFmtId="0" fontId="1" fillId="2" borderId="10" xfId="0" applyFont="1" applyFill="1" applyBorder="1" applyAlignment="1">
      <alignment vertical="top" wrapText="1"/>
    </xf>
    <xf numFmtId="0" fontId="1" fillId="2" borderId="1" xfId="0" applyFont="1" applyFill="1" applyBorder="1" applyAlignment="1">
      <alignment horizontal="right" vertical="center" wrapText="1"/>
    </xf>
    <xf numFmtId="0" fontId="1" fillId="2" borderId="23" xfId="0" applyFont="1" applyFill="1" applyBorder="1" applyAlignment="1">
      <alignment vertical="top" wrapText="1"/>
    </xf>
    <xf numFmtId="0" fontId="0" fillId="0" borderId="0" xfId="0" applyBorder="1"/>
    <xf numFmtId="0" fontId="36" fillId="7" borderId="71" xfId="0" applyFont="1" applyFill="1" applyBorder="1" applyAlignment="1">
      <alignment wrapText="1"/>
    </xf>
    <xf numFmtId="0" fontId="9" fillId="2" borderId="3" xfId="0" applyFont="1" applyFill="1" applyBorder="1" applyAlignment="1">
      <alignment horizontal="right" wrapText="1"/>
    </xf>
    <xf numFmtId="164" fontId="41" fillId="4" borderId="3" xfId="0" applyNumberFormat="1" applyFont="1" applyFill="1" applyBorder="1" applyAlignment="1">
      <alignment wrapText="1"/>
    </xf>
    <xf numFmtId="0" fontId="41" fillId="2" borderId="13" xfId="0" applyFont="1" applyFill="1" applyBorder="1" applyAlignment="1">
      <alignment wrapText="1"/>
    </xf>
    <xf numFmtId="0" fontId="9" fillId="2" borderId="14" xfId="0" applyFont="1" applyFill="1" applyBorder="1" applyAlignment="1">
      <alignment horizontal="right" wrapText="1"/>
    </xf>
    <xf numFmtId="164" fontId="41" fillId="4" borderId="34" xfId="0" applyNumberFormat="1" applyFont="1" applyFill="1" applyBorder="1" applyAlignment="1">
      <alignment wrapText="1"/>
    </xf>
    <xf numFmtId="0" fontId="0" fillId="0" borderId="0" xfId="0" applyFill="1" applyBorder="1"/>
    <xf numFmtId="0" fontId="42" fillId="0" borderId="0" xfId="0" applyFont="1" applyFill="1" applyAlignment="1"/>
    <xf numFmtId="164" fontId="1" fillId="4" borderId="3" xfId="0" applyNumberFormat="1" applyFont="1" applyFill="1" applyBorder="1" applyAlignment="1">
      <alignment horizontal="right" wrapText="1"/>
    </xf>
    <xf numFmtId="44" fontId="41" fillId="4" borderId="3" xfId="0" applyNumberFormat="1" applyFont="1" applyFill="1" applyBorder="1" applyAlignment="1">
      <alignment horizontal="right" wrapText="1"/>
    </xf>
    <xf numFmtId="44" fontId="41" fillId="4" borderId="1" xfId="0" applyNumberFormat="1" applyFont="1" applyFill="1" applyBorder="1" applyAlignment="1">
      <alignment horizontal="right" wrapText="1"/>
    </xf>
    <xf numFmtId="0" fontId="1" fillId="0" borderId="1" xfId="0" applyFont="1" applyBorder="1" applyAlignment="1">
      <alignment horizontal="right" vertical="center" wrapText="1"/>
    </xf>
    <xf numFmtId="164" fontId="1" fillId="4" borderId="1" xfId="0" applyNumberFormat="1" applyFont="1" applyFill="1" applyBorder="1" applyAlignment="1">
      <alignment horizontal="right" wrapText="1"/>
    </xf>
    <xf numFmtId="0" fontId="1" fillId="0" borderId="4" xfId="0" applyFont="1" applyBorder="1" applyAlignment="1">
      <alignment horizontal="right" vertical="center" wrapText="1"/>
    </xf>
    <xf numFmtId="164" fontId="1" fillId="4" borderId="4" xfId="0" applyNumberFormat="1" applyFont="1" applyFill="1" applyBorder="1" applyAlignment="1">
      <alignment horizontal="right" wrapText="1"/>
    </xf>
    <xf numFmtId="0" fontId="36" fillId="7" borderId="10" xfId="0" applyFont="1" applyFill="1" applyBorder="1" applyAlignment="1">
      <alignment vertical="top" wrapText="1"/>
    </xf>
    <xf numFmtId="0" fontId="41" fillId="0" borderId="3" xfId="0" applyFont="1" applyBorder="1" applyAlignment="1">
      <alignment vertical="top" wrapText="1"/>
    </xf>
    <xf numFmtId="44" fontId="36" fillId="4" borderId="3" xfId="0" applyNumberFormat="1" applyFont="1" applyFill="1" applyBorder="1" applyAlignment="1">
      <alignment horizontal="right" wrapText="1"/>
    </xf>
    <xf numFmtId="0" fontId="41" fillId="0" borderId="1" xfId="0" applyFont="1" applyBorder="1" applyAlignment="1">
      <alignment vertical="top" wrapText="1"/>
    </xf>
    <xf numFmtId="44" fontId="36" fillId="4" borderId="1" xfId="0" applyNumberFormat="1" applyFont="1" applyFill="1" applyBorder="1" applyAlignment="1">
      <alignment horizontal="right" wrapText="1"/>
    </xf>
    <xf numFmtId="0" fontId="41" fillId="2" borderId="13" xfId="0" applyFont="1" applyFill="1" applyBorder="1" applyAlignment="1">
      <alignment vertical="top" wrapText="1"/>
    </xf>
    <xf numFmtId="0" fontId="41" fillId="0" borderId="14" xfId="0" applyFont="1" applyBorder="1" applyAlignment="1">
      <alignment vertical="top" wrapText="1"/>
    </xf>
    <xf numFmtId="44" fontId="36" fillId="4" borderId="14" xfId="0" applyNumberFormat="1" applyFont="1" applyFill="1" applyBorder="1" applyAlignment="1">
      <alignment horizontal="right" wrapText="1"/>
    </xf>
    <xf numFmtId="164" fontId="36" fillId="0" borderId="0" xfId="0" applyNumberFormat="1" applyFont="1" applyFill="1" applyBorder="1" applyAlignment="1">
      <alignment wrapText="1"/>
    </xf>
    <xf numFmtId="0" fontId="36" fillId="7" borderId="16" xfId="0" applyFont="1" applyFill="1" applyBorder="1" applyAlignment="1">
      <alignment vertical="top" wrapText="1"/>
    </xf>
    <xf numFmtId="0" fontId="9" fillId="0" borderId="4" xfId="0" applyFont="1" applyBorder="1" applyAlignment="1">
      <alignment horizontal="right" wrapText="1"/>
    </xf>
    <xf numFmtId="0" fontId="42" fillId="0" borderId="0" xfId="0" applyFont="1" applyFill="1"/>
    <xf numFmtId="0" fontId="45" fillId="0" borderId="0" xfId="0" applyFont="1"/>
    <xf numFmtId="0" fontId="9" fillId="2" borderId="14" xfId="0" applyFont="1" applyFill="1" applyBorder="1" applyAlignment="1">
      <alignment horizontal="right" vertical="center" wrapText="1"/>
    </xf>
    <xf numFmtId="164" fontId="41" fillId="4" borderId="35" xfId="0" applyNumberFormat="1" applyFont="1" applyFill="1" applyBorder="1" applyAlignment="1">
      <alignment horizontal="right" wrapText="1"/>
    </xf>
    <xf numFmtId="0" fontId="41" fillId="2" borderId="7" xfId="0" applyFont="1" applyFill="1" applyBorder="1" applyAlignment="1">
      <alignment vertical="top" wrapText="1"/>
    </xf>
    <xf numFmtId="0" fontId="17" fillId="2" borderId="10" xfId="0" applyFont="1" applyFill="1" applyBorder="1"/>
    <xf numFmtId="0" fontId="36" fillId="7" borderId="31" xfId="0" applyFont="1" applyFill="1" applyBorder="1" applyAlignment="1">
      <alignment horizontal="center" vertical="center" wrapText="1"/>
    </xf>
    <xf numFmtId="0" fontId="36" fillId="7" borderId="5" xfId="0" applyFont="1" applyFill="1" applyBorder="1" applyAlignment="1">
      <alignment horizontal="center" vertical="center" wrapText="1"/>
    </xf>
    <xf numFmtId="0" fontId="36" fillId="7" borderId="53" xfId="0" applyFont="1" applyFill="1" applyBorder="1" applyAlignment="1">
      <alignment horizontal="center" vertical="center" wrapText="1"/>
    </xf>
    <xf numFmtId="0" fontId="41" fillId="0" borderId="10" xfId="0" applyFont="1" applyBorder="1" applyAlignment="1">
      <alignment wrapText="1"/>
    </xf>
    <xf numFmtId="164" fontId="41" fillId="4" borderId="11" xfId="0" applyNumberFormat="1" applyFont="1" applyFill="1" applyBorder="1" applyAlignment="1">
      <alignment horizontal="right" wrapText="1"/>
    </xf>
    <xf numFmtId="0" fontId="41" fillId="0" borderId="13" xfId="0" applyFont="1" applyBorder="1" applyAlignment="1">
      <alignment wrapText="1"/>
    </xf>
    <xf numFmtId="0" fontId="41" fillId="0" borderId="14" xfId="0" applyFont="1" applyBorder="1" applyAlignment="1">
      <alignment wrapText="1"/>
    </xf>
    <xf numFmtId="164" fontId="41" fillId="4" borderId="15" xfId="0" applyNumberFormat="1" applyFont="1" applyFill="1" applyBorder="1" applyAlignment="1">
      <alignment wrapText="1"/>
    </xf>
    <xf numFmtId="0" fontId="41" fillId="0" borderId="0" xfId="0" applyFont="1" applyBorder="1" applyAlignment="1">
      <alignment wrapText="1"/>
    </xf>
    <xf numFmtId="0" fontId="41" fillId="0" borderId="0" xfId="0" applyFont="1" applyFill="1" applyBorder="1" applyAlignment="1">
      <alignment wrapText="1"/>
    </xf>
    <xf numFmtId="164" fontId="41" fillId="0" borderId="0" xfId="0" applyNumberFormat="1" applyFont="1" applyFill="1" applyBorder="1" applyAlignment="1">
      <alignment wrapText="1"/>
    </xf>
    <xf numFmtId="0" fontId="23" fillId="8" borderId="7" xfId="0" applyFont="1" applyFill="1" applyBorder="1" applyAlignment="1">
      <alignment wrapText="1"/>
    </xf>
    <xf numFmtId="0" fontId="23" fillId="8" borderId="8" xfId="0" applyFont="1" applyFill="1" applyBorder="1" applyAlignment="1">
      <alignment horizontal="center" wrapText="1"/>
    </xf>
    <xf numFmtId="0" fontId="12" fillId="0" borderId="13" xfId="0" applyFont="1" applyBorder="1" applyAlignment="1"/>
    <xf numFmtId="10" fontId="12" fillId="4" borderId="14" xfId="0" applyNumberFormat="1" applyFont="1" applyFill="1" applyBorder="1"/>
    <xf numFmtId="0" fontId="23" fillId="8" borderId="9" xfId="0" applyFont="1" applyFill="1" applyBorder="1" applyAlignment="1">
      <alignment horizontal="center" wrapText="1"/>
    </xf>
    <xf numFmtId="164" fontId="36" fillId="0" borderId="19" xfId="0" applyNumberFormat="1" applyFont="1" applyFill="1" applyBorder="1" applyAlignment="1">
      <alignment horizontal="right" wrapText="1"/>
    </xf>
    <xf numFmtId="44" fontId="41" fillId="0" borderId="0" xfId="0" applyNumberFormat="1" applyFont="1" applyFill="1" applyBorder="1" applyAlignment="1">
      <alignment horizontal="right" wrapText="1"/>
    </xf>
    <xf numFmtId="0" fontId="9" fillId="2" borderId="0" xfId="0" applyFont="1" applyFill="1"/>
    <xf numFmtId="0" fontId="7" fillId="0" borderId="0" xfId="0" applyFont="1" applyBorder="1" applyAlignment="1" applyProtection="1">
      <alignment horizontal="left"/>
    </xf>
    <xf numFmtId="0" fontId="47" fillId="14" borderId="27" xfId="0" applyFont="1" applyFill="1" applyBorder="1" applyAlignment="1" applyProtection="1">
      <alignment horizontal="center"/>
    </xf>
    <xf numFmtId="0" fontId="47" fillId="14" borderId="50" xfId="0" applyFont="1" applyFill="1" applyBorder="1" applyAlignment="1" applyProtection="1">
      <alignment horizontal="center"/>
    </xf>
    <xf numFmtId="0" fontId="47" fillId="14" borderId="51" xfId="0" applyFont="1" applyFill="1" applyBorder="1" applyAlignment="1" applyProtection="1">
      <alignment horizontal="center"/>
    </xf>
    <xf numFmtId="0" fontId="48" fillId="5" borderId="54" xfId="0" applyFont="1" applyFill="1" applyBorder="1" applyAlignment="1">
      <alignment horizontal="center" wrapText="1"/>
    </xf>
    <xf numFmtId="0" fontId="48" fillId="5" borderId="16" xfId="0" applyFont="1" applyFill="1" applyBorder="1" applyAlignment="1">
      <alignment horizontal="center" wrapText="1"/>
    </xf>
    <xf numFmtId="0" fontId="8" fillId="0" borderId="7" xfId="0" applyFont="1" applyBorder="1" applyAlignment="1" applyProtection="1">
      <alignment horizontal="left" wrapText="1"/>
    </xf>
    <xf numFmtId="0" fontId="8" fillId="0" borderId="42" xfId="0" applyFont="1" applyBorder="1" applyAlignment="1" applyProtection="1">
      <alignment horizontal="left" wrapText="1"/>
    </xf>
    <xf numFmtId="164" fontId="8" fillId="4" borderId="8" xfId="6" applyNumberFormat="1" applyFont="1" applyFill="1" applyBorder="1" applyAlignment="1" applyProtection="1">
      <alignment horizontal="left"/>
      <protection locked="0"/>
    </xf>
    <xf numFmtId="164" fontId="8" fillId="4" borderId="9" xfId="6" applyNumberFormat="1" applyFont="1" applyFill="1" applyBorder="1" applyAlignment="1" applyProtection="1">
      <alignment horizontal="left"/>
      <protection locked="0"/>
    </xf>
    <xf numFmtId="0" fontId="8" fillId="0" borderId="10" xfId="0" applyFont="1" applyBorder="1" applyAlignment="1" applyProtection="1">
      <alignment horizontal="left" wrapText="1"/>
    </xf>
    <xf numFmtId="0" fontId="8" fillId="0" borderId="29" xfId="0" applyFont="1" applyBorder="1" applyAlignment="1" applyProtection="1">
      <alignment horizontal="left" wrapText="1"/>
    </xf>
    <xf numFmtId="164" fontId="8" fillId="4" borderId="1" xfId="6" applyNumberFormat="1" applyFont="1" applyFill="1" applyBorder="1" applyAlignment="1" applyProtection="1">
      <alignment horizontal="left"/>
      <protection locked="0"/>
    </xf>
    <xf numFmtId="164" fontId="8" fillId="4" borderId="11" xfId="6" applyNumberFormat="1" applyFont="1" applyFill="1" applyBorder="1" applyAlignment="1" applyProtection="1">
      <alignment horizontal="left"/>
      <protection locked="0"/>
    </xf>
    <xf numFmtId="0" fontId="12" fillId="4" borderId="15" xfId="2" applyNumberFormat="1" applyFont="1" applyFill="1" applyBorder="1"/>
    <xf numFmtId="1" fontId="26" fillId="0" borderId="1" xfId="7" applyNumberFormat="1" applyFont="1" applyFill="1" applyBorder="1" applyAlignment="1">
      <alignment horizontal="center" vertical="center"/>
    </xf>
    <xf numFmtId="0" fontId="26" fillId="0" borderId="1" xfId="0" applyFont="1" applyFill="1" applyBorder="1" applyAlignment="1" applyProtection="1">
      <alignment horizontal="center"/>
    </xf>
    <xf numFmtId="0" fontId="37" fillId="0" borderId="0" xfId="0" applyFont="1"/>
    <xf numFmtId="0" fontId="19" fillId="6" borderId="51" xfId="0" applyFont="1" applyFill="1" applyBorder="1" applyAlignment="1">
      <alignment horizontal="center" vertical="top" wrapText="1"/>
    </xf>
    <xf numFmtId="0" fontId="24" fillId="6" borderId="56" xfId="0" applyFont="1" applyFill="1" applyBorder="1" applyAlignment="1">
      <alignment horizontal="center" vertical="center" wrapText="1"/>
    </xf>
    <xf numFmtId="0" fontId="49" fillId="2" borderId="21" xfId="0" applyFont="1" applyFill="1" applyBorder="1" applyAlignment="1"/>
    <xf numFmtId="0" fontId="49" fillId="2" borderId="0" xfId="0" applyFont="1" applyFill="1" applyBorder="1" applyAlignment="1"/>
    <xf numFmtId="0" fontId="49" fillId="2" borderId="45" xfId="0" applyFont="1" applyFill="1" applyBorder="1" applyAlignment="1"/>
    <xf numFmtId="0" fontId="8" fillId="2" borderId="0" xfId="0" applyFont="1" applyFill="1" applyBorder="1"/>
    <xf numFmtId="0" fontId="51" fillId="0" borderId="0" xfId="0" applyFont="1"/>
    <xf numFmtId="0" fontId="52" fillId="0" borderId="0" xfId="0" applyFont="1"/>
    <xf numFmtId="0" fontId="52" fillId="0" borderId="0" xfId="0" applyFont="1" applyAlignment="1">
      <alignment horizontal="center"/>
    </xf>
    <xf numFmtId="0" fontId="9" fillId="0" borderId="1" xfId="0" applyFont="1" applyBorder="1" applyAlignment="1">
      <alignment vertical="center" wrapText="1"/>
    </xf>
    <xf numFmtId="3" fontId="9" fillId="0" borderId="1" xfId="0" applyNumberFormat="1" applyFont="1" applyFill="1" applyBorder="1" applyAlignment="1">
      <alignment horizontal="center"/>
    </xf>
    <xf numFmtId="0" fontId="9" fillId="0" borderId="1" xfId="0" applyFont="1" applyFill="1" applyBorder="1" applyAlignment="1">
      <alignment horizontal="center"/>
    </xf>
    <xf numFmtId="0" fontId="9" fillId="0" borderId="1" xfId="0" applyFont="1" applyFill="1" applyBorder="1"/>
    <xf numFmtId="3" fontId="9" fillId="2" borderId="1" xfId="0" applyNumberFormat="1" applyFont="1" applyFill="1" applyBorder="1" applyAlignment="1">
      <alignment horizontal="center"/>
    </xf>
    <xf numFmtId="0" fontId="9" fillId="2" borderId="1" xfId="0" applyFont="1" applyFill="1" applyBorder="1" applyAlignment="1">
      <alignment horizontal="center"/>
    </xf>
    <xf numFmtId="1" fontId="9" fillId="0" borderId="1" xfId="0" applyNumberFormat="1" applyFont="1" applyFill="1" applyBorder="1" applyAlignment="1">
      <alignment horizontal="center"/>
    </xf>
    <xf numFmtId="0" fontId="9" fillId="0" borderId="1" xfId="0" applyFont="1" applyBorder="1" applyAlignment="1">
      <alignment wrapText="1"/>
    </xf>
    <xf numFmtId="0" fontId="9" fillId="0" borderId="1" xfId="0" applyFont="1" applyBorder="1" applyAlignment="1">
      <alignment horizontal="left"/>
    </xf>
    <xf numFmtId="0" fontId="9" fillId="0" borderId="1" xfId="0" applyFont="1" applyBorder="1" applyAlignment="1">
      <alignment horizontal="left" wrapText="1"/>
    </xf>
    <xf numFmtId="0" fontId="9" fillId="0" borderId="1" xfId="0" applyFont="1" applyBorder="1" applyAlignment="1"/>
    <xf numFmtId="3" fontId="9" fillId="0" borderId="1" xfId="0" applyNumberFormat="1" applyFont="1" applyBorder="1" applyAlignment="1">
      <alignment horizontal="center"/>
    </xf>
    <xf numFmtId="0" fontId="9" fillId="0" borderId="1" xfId="0" applyFont="1" applyBorder="1" applyAlignment="1">
      <alignment horizontal="center"/>
    </xf>
    <xf numFmtId="0" fontId="1" fillId="0" borderId="1" xfId="0" applyFont="1" applyFill="1" applyBorder="1" applyAlignment="1">
      <alignment horizontal="center"/>
    </xf>
    <xf numFmtId="0" fontId="21" fillId="0" borderId="0" xfId="0" applyFont="1"/>
    <xf numFmtId="0" fontId="9" fillId="0" borderId="10" xfId="0" applyFont="1" applyBorder="1" applyAlignment="1">
      <alignment vertical="center" wrapText="1"/>
    </xf>
    <xf numFmtId="0" fontId="9" fillId="0" borderId="11" xfId="0" applyFont="1" applyBorder="1"/>
    <xf numFmtId="0" fontId="17" fillId="16" borderId="10" xfId="0" applyFont="1" applyFill="1" applyBorder="1" applyAlignment="1">
      <alignment vertical="center" wrapText="1"/>
    </xf>
    <xf numFmtId="0" fontId="9" fillId="0" borderId="31" xfId="0" applyFont="1" applyBorder="1" applyAlignment="1">
      <alignment vertical="center" wrapText="1"/>
    </xf>
    <xf numFmtId="0" fontId="9" fillId="0" borderId="3" xfId="0" applyFont="1" applyBorder="1"/>
    <xf numFmtId="3" fontId="9" fillId="0" borderId="3" xfId="0" applyNumberFormat="1" applyFont="1" applyFill="1" applyBorder="1" applyAlignment="1">
      <alignment horizontal="center"/>
    </xf>
    <xf numFmtId="0" fontId="9" fillId="0" borderId="3" xfId="0" applyFont="1" applyFill="1" applyBorder="1" applyAlignment="1">
      <alignment horizontal="center"/>
    </xf>
    <xf numFmtId="0" fontId="9" fillId="0" borderId="3" xfId="0" applyFont="1" applyBorder="1" applyAlignment="1">
      <alignment vertical="center" wrapText="1"/>
    </xf>
    <xf numFmtId="0" fontId="9" fillId="0" borderId="33" xfId="0" applyFont="1" applyBorder="1"/>
    <xf numFmtId="0" fontId="21" fillId="15" borderId="27" xfId="0" applyFont="1" applyFill="1" applyBorder="1" applyAlignment="1">
      <alignment vertical="center" wrapText="1"/>
    </xf>
    <xf numFmtId="0" fontId="21" fillId="15" borderId="50" xfId="0" applyFont="1" applyFill="1" applyBorder="1" applyAlignment="1">
      <alignment vertical="center" wrapText="1"/>
    </xf>
    <xf numFmtId="0" fontId="21" fillId="15" borderId="56" xfId="0" applyFont="1" applyFill="1" applyBorder="1" applyAlignment="1">
      <alignment vertical="center" wrapText="1"/>
    </xf>
    <xf numFmtId="0" fontId="21" fillId="15" borderId="18" xfId="0" applyFont="1" applyFill="1" applyBorder="1" applyAlignment="1">
      <alignment vertical="center" wrapText="1"/>
    </xf>
    <xf numFmtId="0" fontId="21" fillId="15" borderId="51" xfId="0" applyFont="1" applyFill="1" applyBorder="1" applyAlignment="1">
      <alignment vertical="center" wrapText="1"/>
    </xf>
    <xf numFmtId="164" fontId="9" fillId="4" borderId="3" xfId="0" applyNumberFormat="1" applyFont="1" applyFill="1" applyBorder="1" applyAlignment="1">
      <alignment horizontal="right"/>
    </xf>
    <xf numFmtId="164" fontId="9" fillId="4" borderId="1" xfId="0" applyNumberFormat="1" applyFont="1" applyFill="1" applyBorder="1" applyAlignment="1">
      <alignment horizontal="right"/>
    </xf>
    <xf numFmtId="3" fontId="1" fillId="0" borderId="1" xfId="0" applyNumberFormat="1" applyFont="1" applyFill="1" applyBorder="1" applyAlignment="1">
      <alignment horizontal="center"/>
    </xf>
    <xf numFmtId="0" fontId="21" fillId="0" borderId="15" xfId="0" applyFont="1" applyFill="1" applyBorder="1"/>
    <xf numFmtId="0" fontId="54" fillId="0" borderId="0" xfId="0" applyFont="1"/>
    <xf numFmtId="0" fontId="26" fillId="0" borderId="3" xfId="0" applyFont="1" applyBorder="1" applyAlignment="1" applyProtection="1">
      <alignment horizontal="center"/>
    </xf>
    <xf numFmtId="164" fontId="26" fillId="4" borderId="1" xfId="7" applyNumberFormat="1" applyFont="1" applyFill="1" applyBorder="1" applyAlignment="1">
      <alignment horizontal="center" vertical="center"/>
    </xf>
    <xf numFmtId="1" fontId="26" fillId="0" borderId="4" xfId="7" applyNumberFormat="1" applyFont="1" applyFill="1" applyBorder="1" applyAlignment="1">
      <alignment horizontal="center" vertical="center"/>
    </xf>
    <xf numFmtId="164" fontId="26" fillId="4" borderId="4" xfId="7" applyNumberFormat="1" applyFont="1" applyFill="1" applyBorder="1" applyAlignment="1">
      <alignment horizontal="center" vertical="center"/>
    </xf>
    <xf numFmtId="0" fontId="34" fillId="0" borderId="56" xfId="0" applyFont="1" applyFill="1" applyBorder="1" applyAlignment="1" applyProtection="1"/>
    <xf numFmtId="0" fontId="55" fillId="0" borderId="0" xfId="0" applyFont="1" applyFill="1" applyBorder="1" applyAlignment="1" applyProtection="1"/>
    <xf numFmtId="0" fontId="8" fillId="0" borderId="0" xfId="0" applyFont="1"/>
    <xf numFmtId="0" fontId="34" fillId="0" borderId="0" xfId="0" applyFont="1" applyFill="1" applyBorder="1" applyAlignment="1" applyProtection="1"/>
    <xf numFmtId="0" fontId="55" fillId="0" borderId="0" xfId="0" applyFont="1" applyFill="1" applyBorder="1" applyAlignment="1" applyProtection="1">
      <alignment horizontal="center"/>
    </xf>
    <xf numFmtId="0" fontId="48" fillId="17" borderId="17" xfId="0" applyFont="1" applyFill="1" applyBorder="1" applyAlignment="1">
      <alignment horizontal="center"/>
    </xf>
    <xf numFmtId="0" fontId="48" fillId="17" borderId="56" xfId="0" applyFont="1" applyFill="1" applyBorder="1" applyAlignment="1">
      <alignment horizontal="center" wrapText="1"/>
    </xf>
    <xf numFmtId="0" fontId="8" fillId="0" borderId="0" xfId="0" applyFont="1" applyAlignment="1">
      <alignment horizontal="center"/>
    </xf>
    <xf numFmtId="0" fontId="8" fillId="2" borderId="31" xfId="0" applyFont="1" applyFill="1" applyBorder="1"/>
    <xf numFmtId="164" fontId="8" fillId="4" borderId="32" xfId="0" applyNumberFormat="1" applyFont="1" applyFill="1" applyBorder="1"/>
    <xf numFmtId="164" fontId="8" fillId="4" borderId="33" xfId="0" applyNumberFormat="1" applyFont="1" applyFill="1" applyBorder="1"/>
    <xf numFmtId="0" fontId="8" fillId="2" borderId="52" xfId="0" applyFont="1" applyFill="1" applyBorder="1"/>
    <xf numFmtId="164" fontId="8" fillId="4" borderId="46" xfId="0" applyNumberFormat="1" applyFont="1" applyFill="1" applyBorder="1"/>
    <xf numFmtId="0" fontId="8" fillId="2" borderId="10" xfId="0" applyFont="1" applyFill="1" applyBorder="1"/>
    <xf numFmtId="164" fontId="8" fillId="4" borderId="2" xfId="0" applyNumberFormat="1" applyFont="1" applyFill="1" applyBorder="1"/>
    <xf numFmtId="0" fontId="8" fillId="2" borderId="13" xfId="0" applyFont="1" applyFill="1" applyBorder="1"/>
    <xf numFmtId="164" fontId="8" fillId="4" borderId="30" xfId="0" applyNumberFormat="1" applyFont="1" applyFill="1" applyBorder="1"/>
    <xf numFmtId="164" fontId="8" fillId="4" borderId="69" xfId="0" applyNumberFormat="1" applyFont="1" applyFill="1" applyBorder="1"/>
    <xf numFmtId="0" fontId="58" fillId="0" borderId="0" xfId="0" applyFont="1"/>
    <xf numFmtId="0" fontId="48" fillId="17" borderId="27" xfId="0" applyFont="1" applyFill="1" applyBorder="1" applyAlignment="1">
      <alignment horizontal="center"/>
    </xf>
    <xf numFmtId="0" fontId="48" fillId="17" borderId="51" xfId="0" applyFont="1" applyFill="1" applyBorder="1" applyAlignment="1">
      <alignment horizontal="center"/>
    </xf>
    <xf numFmtId="0" fontId="59" fillId="2" borderId="31" xfId="0" applyFont="1" applyFill="1" applyBorder="1" applyAlignment="1">
      <alignment wrapText="1"/>
    </xf>
    <xf numFmtId="164" fontId="59" fillId="4" borderId="33" xfId="0" applyNumberFormat="1" applyFont="1" applyFill="1" applyBorder="1"/>
    <xf numFmtId="0" fontId="59" fillId="2" borderId="10" xfId="0" applyFont="1" applyFill="1" applyBorder="1" applyAlignment="1">
      <alignment wrapText="1"/>
    </xf>
    <xf numFmtId="164" fontId="59" fillId="4" borderId="11" xfId="0" applyNumberFormat="1" applyFont="1" applyFill="1" applyBorder="1"/>
    <xf numFmtId="0" fontId="59" fillId="2" borderId="13" xfId="0" applyFont="1" applyFill="1" applyBorder="1" applyAlignment="1">
      <alignment wrapText="1"/>
    </xf>
    <xf numFmtId="164" fontId="59" fillId="4" borderId="15" xfId="0" applyNumberFormat="1" applyFont="1" applyFill="1" applyBorder="1"/>
    <xf numFmtId="0" fontId="58" fillId="2" borderId="0" xfId="0" applyFont="1" applyFill="1"/>
    <xf numFmtId="0" fontId="60" fillId="17" borderId="74" xfId="0" applyFont="1" applyFill="1" applyBorder="1" applyAlignment="1">
      <alignment horizontal="justify" vertical="center" wrapText="1"/>
    </xf>
    <xf numFmtId="0" fontId="60" fillId="17" borderId="75" xfId="0" applyFont="1" applyFill="1" applyBorder="1" applyAlignment="1">
      <alignment horizontal="justify" vertical="center" wrapText="1"/>
    </xf>
    <xf numFmtId="0" fontId="8" fillId="2" borderId="76" xfId="0" applyFont="1" applyFill="1" applyBorder="1" applyAlignment="1">
      <alignment horizontal="justify" vertical="center" wrapText="1"/>
    </xf>
    <xf numFmtId="166" fontId="8" fillId="4" borderId="77" xfId="0" applyNumberFormat="1" applyFont="1" applyFill="1" applyBorder="1" applyAlignment="1">
      <alignment horizontal="right" vertical="center" wrapText="1"/>
    </xf>
    <xf numFmtId="0" fontId="56" fillId="2" borderId="0" xfId="0" applyFont="1" applyFill="1" applyBorder="1" applyAlignment="1">
      <alignment horizontal="left"/>
    </xf>
    <xf numFmtId="0" fontId="8" fillId="0" borderId="0" xfId="0" applyFont="1" applyAlignment="1">
      <alignment horizontal="left"/>
    </xf>
    <xf numFmtId="0" fontId="61" fillId="17" borderId="74" xfId="0" applyFont="1" applyFill="1" applyBorder="1" applyAlignment="1">
      <alignment horizontal="center" vertical="center" wrapText="1"/>
    </xf>
    <xf numFmtId="0" fontId="61" fillId="17" borderId="75" xfId="0" applyFont="1" applyFill="1" applyBorder="1" applyAlignment="1">
      <alignment horizontal="center" vertical="center" wrapText="1"/>
    </xf>
    <xf numFmtId="0" fontId="5" fillId="0" borderId="0" xfId="0" applyFont="1" applyAlignment="1">
      <alignment horizontal="center" vertical="center"/>
    </xf>
    <xf numFmtId="0" fontId="5" fillId="0" borderId="76" xfId="0" applyFont="1" applyBorder="1" applyAlignment="1">
      <alignment horizontal="left" vertical="center" wrapText="1" indent="1"/>
    </xf>
    <xf numFmtId="164" fontId="5" fillId="4" borderId="77" xfId="0" applyNumberFormat="1" applyFont="1" applyFill="1" applyBorder="1" applyAlignment="1">
      <alignment horizontal="right" vertical="center" wrapText="1"/>
    </xf>
    <xf numFmtId="164" fontId="5" fillId="4" borderId="78" xfId="0" applyNumberFormat="1" applyFont="1" applyFill="1" applyBorder="1" applyAlignment="1">
      <alignment horizontal="right" vertical="center" wrapText="1"/>
    </xf>
    <xf numFmtId="0" fontId="5" fillId="0" borderId="79" xfId="0" applyFont="1" applyBorder="1" applyAlignment="1">
      <alignment horizontal="left" vertical="center" wrapText="1" indent="1"/>
    </xf>
    <xf numFmtId="164" fontId="5" fillId="4" borderId="80" xfId="0" applyNumberFormat="1" applyFont="1" applyFill="1" applyBorder="1" applyAlignment="1">
      <alignment horizontal="right" vertical="center" wrapText="1"/>
    </xf>
    <xf numFmtId="164" fontId="5" fillId="4" borderId="19" xfId="0" applyNumberFormat="1" applyFont="1" applyFill="1" applyBorder="1" applyAlignment="1">
      <alignment horizontal="right" vertical="center" wrapText="1"/>
    </xf>
    <xf numFmtId="0" fontId="6" fillId="0" borderId="80" xfId="0" applyFont="1" applyBorder="1" applyAlignment="1">
      <alignment horizontal="left" vertical="center" wrapText="1" indent="1"/>
    </xf>
    <xf numFmtId="164" fontId="6" fillId="0" borderId="77" xfId="0" applyNumberFormat="1" applyFont="1" applyBorder="1" applyAlignment="1">
      <alignment horizontal="left" vertical="center" wrapText="1" indent="6"/>
    </xf>
    <xf numFmtId="0" fontId="6" fillId="0" borderId="0" xfId="0" applyFont="1" applyBorder="1" applyAlignment="1">
      <alignment horizontal="left" vertical="center" wrapText="1" indent="6"/>
    </xf>
    <xf numFmtId="0" fontId="61" fillId="17" borderId="74" xfId="0" applyFont="1" applyFill="1" applyBorder="1" applyAlignment="1">
      <alignment horizontal="left" vertical="center" wrapText="1" indent="1"/>
    </xf>
    <xf numFmtId="0" fontId="61" fillId="17" borderId="75" xfId="0" applyFont="1" applyFill="1" applyBorder="1" applyAlignment="1">
      <alignment horizontal="left" vertical="center" wrapText="1"/>
    </xf>
    <xf numFmtId="0" fontId="5" fillId="0" borderId="0" xfId="0" applyFont="1"/>
    <xf numFmtId="0" fontId="6" fillId="0" borderId="76" xfId="0" applyFont="1" applyBorder="1" applyAlignment="1">
      <alignment horizontal="left" vertical="center" wrapText="1" indent="1"/>
    </xf>
    <xf numFmtId="164" fontId="6" fillId="0" borderId="77" xfId="0" applyNumberFormat="1" applyFont="1" applyBorder="1" applyAlignment="1">
      <alignment horizontal="right" vertical="center" wrapText="1" indent="6"/>
    </xf>
    <xf numFmtId="0" fontId="5" fillId="0" borderId="39" xfId="0" applyFont="1" applyBorder="1"/>
    <xf numFmtId="0" fontId="6" fillId="0" borderId="81" xfId="0" applyFont="1" applyBorder="1" applyAlignment="1" applyProtection="1">
      <alignment vertical="center"/>
    </xf>
    <xf numFmtId="0" fontId="6" fillId="0" borderId="81" xfId="0" applyFont="1" applyBorder="1" applyAlignment="1" applyProtection="1">
      <alignment horizontal="center" vertical="center"/>
    </xf>
    <xf numFmtId="0" fontId="7" fillId="0" borderId="0" xfId="0" applyFont="1" applyAlignment="1" applyProtection="1">
      <alignment horizontal="center" vertical="center"/>
    </xf>
    <xf numFmtId="0" fontId="6" fillId="0" borderId="0" xfId="0" applyFont="1" applyAlignment="1" applyProtection="1">
      <alignment horizontal="center" vertical="center"/>
    </xf>
    <xf numFmtId="0" fontId="6" fillId="0" borderId="39" xfId="0" applyFont="1" applyBorder="1" applyAlignment="1" applyProtection="1">
      <alignment horizontal="center" vertical="center"/>
    </xf>
    <xf numFmtId="0" fontId="56" fillId="2" borderId="0" xfId="0" applyFont="1" applyFill="1" applyBorder="1" applyAlignment="1">
      <alignment horizontal="left"/>
    </xf>
    <xf numFmtId="0" fontId="19" fillId="0" borderId="17" xfId="0" applyFont="1" applyFill="1" applyBorder="1" applyAlignment="1" applyProtection="1"/>
    <xf numFmtId="0" fontId="9" fillId="0" borderId="47" xfId="0" applyFont="1" applyBorder="1"/>
    <xf numFmtId="0" fontId="56" fillId="0" borderId="0" xfId="0" applyFont="1" applyAlignment="1"/>
    <xf numFmtId="0" fontId="41" fillId="0" borderId="31" xfId="0" applyFont="1" applyBorder="1" applyAlignment="1">
      <alignment wrapText="1"/>
    </xf>
    <xf numFmtId="0" fontId="9" fillId="0" borderId="34" xfId="0" applyFont="1" applyFill="1" applyBorder="1" applyAlignment="1">
      <alignment horizontal="left" vertical="center" wrapText="1"/>
    </xf>
    <xf numFmtId="0" fontId="1" fillId="0" borderId="13" xfId="0" applyFont="1" applyBorder="1" applyAlignment="1">
      <alignment horizontal="center" vertical="center"/>
    </xf>
    <xf numFmtId="164" fontId="9" fillId="4" borderId="15" xfId="0" applyNumberFormat="1" applyFont="1" applyFill="1" applyBorder="1" applyAlignment="1">
      <alignment vertical="top"/>
    </xf>
    <xf numFmtId="0" fontId="36" fillId="7" borderId="27" xfId="0" applyFont="1" applyFill="1" applyBorder="1" applyAlignment="1">
      <alignment horizontal="center" wrapText="1"/>
    </xf>
    <xf numFmtId="164" fontId="11" fillId="0" borderId="0" xfId="0" applyNumberFormat="1" applyFont="1" applyFill="1" applyBorder="1"/>
    <xf numFmtId="0" fontId="19" fillId="0" borderId="44" xfId="0" applyFont="1" applyFill="1" applyBorder="1" applyAlignment="1" applyProtection="1"/>
    <xf numFmtId="0" fontId="18" fillId="0" borderId="0" xfId="0" applyFont="1" applyAlignment="1">
      <alignment vertical="top"/>
    </xf>
    <xf numFmtId="0" fontId="18" fillId="0" borderId="1" xfId="0" applyFont="1" applyFill="1" applyBorder="1" applyAlignment="1">
      <alignment horizontal="left" vertical="center" wrapText="1"/>
    </xf>
    <xf numFmtId="0" fontId="18" fillId="0" borderId="82" xfId="0" applyFont="1" applyBorder="1" applyAlignment="1">
      <alignment vertical="top"/>
    </xf>
    <xf numFmtId="0" fontId="18" fillId="0" borderId="1" xfId="0" applyFont="1" applyFill="1" applyBorder="1" applyAlignment="1">
      <alignment horizontal="left" vertical="top" wrapText="1"/>
    </xf>
    <xf numFmtId="0" fontId="56" fillId="0" borderId="73" xfId="0" applyFont="1" applyFill="1" applyBorder="1" applyAlignment="1">
      <alignment wrapText="1"/>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wrapText="1" indent="6"/>
    </xf>
    <xf numFmtId="0" fontId="56" fillId="0" borderId="0" xfId="0" applyFont="1" applyFill="1" applyBorder="1" applyAlignment="1"/>
    <xf numFmtId="0" fontId="56" fillId="0" borderId="0" xfId="0" applyFont="1" applyFill="1" applyBorder="1" applyAlignment="1">
      <alignment horizontal="left"/>
    </xf>
    <xf numFmtId="0" fontId="8" fillId="0" borderId="0" xfId="0" applyFont="1" applyFill="1"/>
    <xf numFmtId="0" fontId="18" fillId="0" borderId="1" xfId="0" applyFont="1" applyFill="1" applyBorder="1" applyAlignment="1">
      <alignment vertical="center" wrapText="1"/>
    </xf>
    <xf numFmtId="0" fontId="18" fillId="0" borderId="14" xfId="0" applyFont="1" applyFill="1" applyBorder="1" applyAlignment="1">
      <alignment horizontal="left" vertical="top" wrapText="1"/>
    </xf>
    <xf numFmtId="0" fontId="63" fillId="0" borderId="0" xfId="0" applyFont="1" applyAlignment="1">
      <alignment vertical="top"/>
    </xf>
    <xf numFmtId="0" fontId="18" fillId="0" borderId="0" xfId="0" applyFont="1" applyFill="1" applyAlignment="1">
      <alignment vertical="top"/>
    </xf>
    <xf numFmtId="0" fontId="18" fillId="0" borderId="1" xfId="0" applyFont="1" applyFill="1" applyBorder="1" applyAlignment="1">
      <alignment horizontal="center" vertical="top"/>
    </xf>
    <xf numFmtId="0" fontId="18" fillId="4" borderId="1" xfId="0" applyFont="1" applyFill="1" applyBorder="1" applyAlignment="1">
      <alignment vertical="top"/>
    </xf>
    <xf numFmtId="0" fontId="18" fillId="0" borderId="14" xfId="0" applyFont="1" applyFill="1" applyBorder="1" applyAlignment="1">
      <alignment horizontal="center" vertical="top"/>
    </xf>
    <xf numFmtId="0" fontId="18" fillId="4" borderId="14" xfId="0" applyFont="1" applyFill="1" applyBorder="1" applyAlignment="1">
      <alignment vertical="top"/>
    </xf>
    <xf numFmtId="164" fontId="19" fillId="0" borderId="16" xfId="0" applyNumberFormat="1" applyFont="1" applyFill="1" applyBorder="1" applyAlignment="1" applyProtection="1"/>
    <xf numFmtId="164" fontId="19" fillId="0" borderId="56" xfId="0" applyNumberFormat="1" applyFont="1" applyFill="1" applyBorder="1" applyAlignment="1" applyProtection="1"/>
    <xf numFmtId="164" fontId="19" fillId="0" borderId="56" xfId="0" applyNumberFormat="1" applyFont="1" applyFill="1" applyBorder="1" applyAlignment="1" applyProtection="1">
      <alignment horizontal="right"/>
    </xf>
    <xf numFmtId="0" fontId="18" fillId="0" borderId="1" xfId="0" applyFont="1" applyBorder="1" applyAlignment="1">
      <alignment horizontal="center" vertical="top"/>
    </xf>
    <xf numFmtId="0" fontId="18" fillId="0" borderId="0" xfId="0" applyFont="1" applyBorder="1" applyAlignment="1">
      <alignment horizontal="center" vertical="top"/>
    </xf>
    <xf numFmtId="0" fontId="26" fillId="0" borderId="10" xfId="0" applyFont="1" applyFill="1" applyBorder="1" applyAlignment="1">
      <alignment vertical="top" wrapText="1"/>
    </xf>
    <xf numFmtId="0" fontId="1" fillId="0" borderId="0" xfId="0" applyFont="1" applyBorder="1" applyAlignment="1">
      <alignment horizontal="center" vertical="center"/>
    </xf>
    <xf numFmtId="0" fontId="9" fillId="0" borderId="0" xfId="0" applyFont="1" applyFill="1" applyBorder="1" applyAlignment="1">
      <alignment horizontal="left" vertical="center" wrapText="1"/>
    </xf>
    <xf numFmtId="0" fontId="18" fillId="0" borderId="46" xfId="0" applyFont="1" applyFill="1" applyBorder="1" applyAlignment="1">
      <alignment vertical="center" wrapText="1"/>
    </xf>
    <xf numFmtId="0" fontId="18" fillId="0" borderId="2" xfId="0" applyFont="1" applyBorder="1" applyAlignment="1">
      <alignment horizontal="center" vertical="top"/>
    </xf>
    <xf numFmtId="0" fontId="18" fillId="0" borderId="3" xfId="0" applyFont="1" applyFill="1" applyBorder="1" applyAlignment="1">
      <alignment horizontal="left" vertical="center" wrapText="1"/>
    </xf>
    <xf numFmtId="0" fontId="18" fillId="0" borderId="3" xfId="0" applyFont="1" applyFill="1" applyBorder="1" applyAlignment="1">
      <alignment horizontal="center" vertical="top"/>
    </xf>
    <xf numFmtId="0" fontId="18" fillId="4" borderId="3" xfId="0" applyFont="1" applyFill="1" applyBorder="1" applyAlignment="1">
      <alignment vertical="top"/>
    </xf>
    <xf numFmtId="164" fontId="18" fillId="0" borderId="33" xfId="0" applyNumberFormat="1" applyFont="1" applyFill="1" applyBorder="1" applyAlignment="1">
      <alignment vertical="top"/>
    </xf>
    <xf numFmtId="0" fontId="28" fillId="22" borderId="27" xfId="0" applyFont="1" applyFill="1" applyBorder="1" applyAlignment="1">
      <alignment horizontal="center" vertical="center" wrapText="1"/>
    </xf>
    <xf numFmtId="0" fontId="28" fillId="22" borderId="50" xfId="0" applyFont="1" applyFill="1" applyBorder="1" applyAlignment="1">
      <alignment horizontal="left" vertical="top" wrapText="1"/>
    </xf>
    <xf numFmtId="0" fontId="28" fillId="22" borderId="50" xfId="0" applyFont="1" applyFill="1" applyBorder="1" applyAlignment="1">
      <alignment horizontal="center" vertical="top"/>
    </xf>
    <xf numFmtId="0" fontId="28" fillId="22" borderId="50" xfId="0" applyFont="1" applyFill="1" applyBorder="1" applyAlignment="1">
      <alignment horizontal="center" vertical="top" wrapText="1"/>
    </xf>
    <xf numFmtId="0" fontId="28" fillId="22" borderId="51" xfId="0" applyFont="1" applyFill="1" applyBorder="1" applyAlignment="1">
      <alignment horizontal="center" vertical="top" wrapText="1"/>
    </xf>
    <xf numFmtId="0" fontId="18" fillId="0" borderId="20" xfId="0" applyFont="1" applyFill="1" applyBorder="1" applyAlignment="1">
      <alignment horizontal="left" vertical="top" wrapText="1"/>
    </xf>
    <xf numFmtId="0" fontId="28" fillId="22" borderId="50" xfId="0" applyFont="1" applyFill="1" applyBorder="1" applyAlignment="1">
      <alignment horizontal="left" vertical="center" wrapText="1"/>
    </xf>
    <xf numFmtId="0" fontId="28" fillId="22" borderId="51" xfId="0" applyFont="1" applyFill="1" applyBorder="1" applyAlignment="1">
      <alignment horizontal="center" vertical="top"/>
    </xf>
    <xf numFmtId="0" fontId="18" fillId="0" borderId="3" xfId="0" applyFont="1" applyBorder="1" applyAlignment="1">
      <alignment horizontal="center" vertical="top"/>
    </xf>
    <xf numFmtId="0" fontId="28" fillId="22" borderId="83" xfId="0" applyFont="1" applyFill="1" applyBorder="1" applyAlignment="1">
      <alignment horizontal="center" vertical="top" wrapText="1"/>
    </xf>
    <xf numFmtId="0" fontId="28" fillId="22" borderId="84" xfId="0" applyFont="1" applyFill="1" applyBorder="1" applyAlignment="1">
      <alignment horizontal="center" vertical="top"/>
    </xf>
    <xf numFmtId="0" fontId="28" fillId="22" borderId="84" xfId="0" applyFont="1" applyFill="1" applyBorder="1" applyAlignment="1">
      <alignment horizontal="center" vertical="top" wrapText="1"/>
    </xf>
    <xf numFmtId="0" fontId="26" fillId="0" borderId="31" xfId="0" applyFont="1" applyFill="1" applyBorder="1" applyAlignment="1">
      <alignment vertical="top" wrapText="1"/>
    </xf>
    <xf numFmtId="0" fontId="19" fillId="6" borderId="17" xfId="0" applyFont="1" applyFill="1" applyBorder="1" applyAlignment="1">
      <alignment horizontal="center" vertical="top" wrapText="1"/>
    </xf>
    <xf numFmtId="0" fontId="41" fillId="2" borderId="88" xfId="0" applyFont="1" applyFill="1" applyBorder="1" applyAlignment="1">
      <alignment wrapText="1"/>
    </xf>
    <xf numFmtId="0" fontId="41" fillId="2" borderId="2" xfId="0" applyFont="1" applyFill="1" applyBorder="1" applyAlignment="1">
      <alignment vertical="top" wrapText="1"/>
    </xf>
    <xf numFmtId="0" fontId="9" fillId="2" borderId="2" xfId="0" applyFont="1" applyFill="1" applyBorder="1"/>
    <xf numFmtId="0" fontId="9" fillId="2" borderId="30" xfId="0" applyFont="1" applyFill="1" applyBorder="1"/>
    <xf numFmtId="0" fontId="1" fillId="2" borderId="88" xfId="0" applyFont="1" applyFill="1" applyBorder="1" applyAlignment="1">
      <alignment wrapText="1"/>
    </xf>
    <xf numFmtId="0" fontId="1" fillId="2" borderId="2" xfId="0" applyFont="1" applyFill="1" applyBorder="1" applyAlignment="1">
      <alignment wrapText="1"/>
    </xf>
    <xf numFmtId="0" fontId="1" fillId="2" borderId="30" xfId="0" applyFont="1" applyFill="1" applyBorder="1" applyAlignment="1">
      <alignment wrapText="1"/>
    </xf>
    <xf numFmtId="0" fontId="1" fillId="2" borderId="88" xfId="0" applyFont="1" applyFill="1" applyBorder="1" applyAlignment="1">
      <alignment vertical="top" wrapText="1"/>
    </xf>
    <xf numFmtId="0" fontId="1" fillId="2" borderId="2" xfId="0" applyFont="1" applyFill="1" applyBorder="1" applyAlignment="1">
      <alignment vertical="top" wrapText="1"/>
    </xf>
    <xf numFmtId="0" fontId="1" fillId="2" borderId="30" xfId="0" applyFont="1" applyFill="1" applyBorder="1" applyAlignment="1">
      <alignment vertical="top" wrapText="1"/>
    </xf>
    <xf numFmtId="0" fontId="41" fillId="2" borderId="88" xfId="0" applyFont="1" applyFill="1" applyBorder="1" applyAlignment="1">
      <alignment vertical="top" wrapText="1"/>
    </xf>
    <xf numFmtId="0" fontId="9" fillId="2" borderId="88" xfId="0" applyFont="1" applyFill="1" applyBorder="1" applyAlignment="1"/>
    <xf numFmtId="0" fontId="9" fillId="2" borderId="2" xfId="0" applyFont="1" applyFill="1" applyBorder="1" applyAlignment="1">
      <alignment horizontal="left"/>
    </xf>
    <xf numFmtId="0" fontId="9" fillId="2" borderId="30" xfId="0" applyFont="1" applyFill="1" applyBorder="1" applyAlignment="1"/>
    <xf numFmtId="0" fontId="9" fillId="2" borderId="6" xfId="0" applyFont="1" applyFill="1" applyBorder="1" applyAlignment="1">
      <alignment horizontal="center"/>
    </xf>
    <xf numFmtId="0" fontId="9" fillId="2" borderId="87" xfId="0" applyFont="1" applyFill="1" applyBorder="1" applyAlignment="1">
      <alignment horizontal="center"/>
    </xf>
    <xf numFmtId="0" fontId="9" fillId="2" borderId="12" xfId="0" applyFont="1" applyFill="1" applyBorder="1" applyAlignment="1">
      <alignment horizontal="center"/>
    </xf>
    <xf numFmtId="0" fontId="9" fillId="4" borderId="68" xfId="0" applyFont="1" applyFill="1" applyBorder="1"/>
    <xf numFmtId="0" fontId="9" fillId="4" borderId="67" xfId="0" applyFont="1" applyFill="1" applyBorder="1"/>
    <xf numFmtId="0" fontId="0" fillId="0" borderId="0" xfId="0"/>
    <xf numFmtId="0" fontId="9" fillId="0" borderId="0" xfId="0" applyFont="1"/>
    <xf numFmtId="164" fontId="41" fillId="0" borderId="86" xfId="0" applyNumberFormat="1" applyFont="1" applyFill="1" applyBorder="1" applyAlignment="1">
      <alignment horizontal="right" wrapText="1"/>
    </xf>
    <xf numFmtId="164" fontId="36" fillId="0" borderId="19" xfId="0" applyNumberFormat="1" applyFont="1" applyFill="1" applyBorder="1" applyAlignment="1">
      <alignment horizontal="right" wrapText="1"/>
    </xf>
    <xf numFmtId="164" fontId="9" fillId="0" borderId="86" xfId="0" applyNumberFormat="1" applyFont="1" applyFill="1" applyBorder="1" applyAlignment="1">
      <alignment horizontal="right" wrapText="1"/>
    </xf>
    <xf numFmtId="0" fontId="52" fillId="0" borderId="0" xfId="0" applyFont="1"/>
    <xf numFmtId="164" fontId="41" fillId="0" borderId="56" xfId="0" applyNumberFormat="1" applyFont="1" applyFill="1" applyBorder="1" applyAlignment="1">
      <alignment horizontal="right" wrapText="1"/>
    </xf>
    <xf numFmtId="0" fontId="9" fillId="4" borderId="57" xfId="0" applyFont="1" applyFill="1" applyBorder="1"/>
    <xf numFmtId="164" fontId="9" fillId="0" borderId="6" xfId="0" applyNumberFormat="1" applyFont="1" applyBorder="1" applyAlignment="1"/>
    <xf numFmtId="164" fontId="9" fillId="0" borderId="87" xfId="0" applyNumberFormat="1" applyFont="1" applyBorder="1" applyAlignment="1"/>
    <xf numFmtId="164" fontId="9" fillId="0" borderId="12" xfId="0" applyNumberFormat="1" applyFont="1" applyBorder="1" applyAlignment="1"/>
    <xf numFmtId="0" fontId="21" fillId="9" borderId="27" xfId="0" applyFont="1" applyFill="1" applyBorder="1" applyAlignment="1">
      <alignment horizontal="center" vertical="center" wrapText="1"/>
    </xf>
    <xf numFmtId="0" fontId="36" fillId="9" borderId="50" xfId="0" applyFont="1" applyFill="1" applyBorder="1" applyAlignment="1">
      <alignment horizontal="left" vertical="center" wrapText="1"/>
    </xf>
    <xf numFmtId="0" fontId="36" fillId="9" borderId="51" xfId="0" applyFont="1" applyFill="1" applyBorder="1" applyAlignment="1">
      <alignment horizontal="left" vertical="center" wrapText="1"/>
    </xf>
    <xf numFmtId="164" fontId="9" fillId="0" borderId="89" xfId="0" applyNumberFormat="1" applyFont="1" applyFill="1" applyBorder="1" applyAlignment="1">
      <alignment horizontal="right" wrapText="1"/>
    </xf>
    <xf numFmtId="164" fontId="21" fillId="0" borderId="56" xfId="0" applyNumberFormat="1" applyFont="1" applyFill="1" applyBorder="1" applyAlignment="1">
      <alignment horizontal="right" wrapText="1"/>
    </xf>
    <xf numFmtId="164" fontId="21" fillId="0" borderId="45" xfId="0" applyNumberFormat="1" applyFont="1" applyFill="1" applyBorder="1" applyAlignment="1">
      <alignment horizontal="right" wrapText="1"/>
    </xf>
    <xf numFmtId="0" fontId="18" fillId="0" borderId="4" xfId="0" applyFont="1" applyFill="1" applyBorder="1" applyAlignment="1">
      <alignment horizontal="left" vertical="top" wrapText="1"/>
    </xf>
    <xf numFmtId="0" fontId="18" fillId="0" borderId="85" xfId="0" applyFont="1" applyBorder="1" applyAlignment="1">
      <alignment horizontal="center" vertical="top"/>
    </xf>
    <xf numFmtId="0" fontId="18" fillId="0" borderId="4" xfId="0" applyFont="1" applyFill="1" applyBorder="1" applyAlignment="1">
      <alignment vertical="top" wrapText="1"/>
    </xf>
    <xf numFmtId="0" fontId="18" fillId="4" borderId="4" xfId="0" applyFont="1" applyFill="1" applyBorder="1" applyAlignment="1">
      <alignment vertical="top"/>
    </xf>
    <xf numFmtId="0" fontId="21" fillId="0" borderId="0" xfId="0" applyFont="1" applyFill="1" applyBorder="1"/>
    <xf numFmtId="164" fontId="21" fillId="0" borderId="14" xfId="0" applyNumberFormat="1" applyFont="1" applyFill="1" applyBorder="1"/>
    <xf numFmtId="0" fontId="24" fillId="0" borderId="0" xfId="0" applyFont="1" applyFill="1" applyBorder="1" applyAlignment="1">
      <alignment horizontal="center" vertical="center" wrapText="1"/>
    </xf>
    <xf numFmtId="164" fontId="22" fillId="0" borderId="0" xfId="1" applyNumberFormat="1" applyFont="1" applyFill="1" applyBorder="1" applyProtection="1"/>
    <xf numFmtId="0" fontId="18" fillId="0" borderId="0" xfId="0" applyFont="1" applyFill="1"/>
    <xf numFmtId="0" fontId="18" fillId="0" borderId="0" xfId="0" applyFont="1" applyFill="1" applyAlignment="1">
      <alignment horizontal="center"/>
    </xf>
    <xf numFmtId="164" fontId="18" fillId="0" borderId="0" xfId="1" applyNumberFormat="1" applyFont="1" applyFill="1" applyBorder="1" applyProtection="1"/>
    <xf numFmtId="0" fontId="12" fillId="4" borderId="48" xfId="2" applyNumberFormat="1" applyFont="1" applyFill="1" applyBorder="1" applyAlignment="1">
      <alignment wrapText="1"/>
    </xf>
    <xf numFmtId="0" fontId="12" fillId="0" borderId="43" xfId="0" applyFont="1" applyBorder="1" applyAlignment="1"/>
    <xf numFmtId="0" fontId="12" fillId="0" borderId="90" xfId="0" applyFont="1" applyBorder="1" applyAlignment="1"/>
    <xf numFmtId="10" fontId="12" fillId="4" borderId="34" xfId="0" applyNumberFormat="1" applyFont="1" applyFill="1" applyBorder="1"/>
    <xf numFmtId="0" fontId="12" fillId="4" borderId="69" xfId="2" applyNumberFormat="1" applyFont="1" applyFill="1" applyBorder="1"/>
    <xf numFmtId="0" fontId="23" fillId="8" borderId="27" xfId="0" applyFont="1" applyFill="1" applyBorder="1" applyAlignment="1">
      <alignment wrapText="1"/>
    </xf>
    <xf numFmtId="0" fontId="23" fillId="8" borderId="49" xfId="0" applyFont="1" applyFill="1" applyBorder="1" applyAlignment="1">
      <alignment wrapText="1"/>
    </xf>
    <xf numFmtId="0" fontId="23" fillId="8" borderId="50" xfId="0" applyFont="1" applyFill="1" applyBorder="1" applyAlignment="1">
      <alignment horizontal="center" wrapText="1"/>
    </xf>
    <xf numFmtId="0" fontId="23" fillId="8" borderId="51" xfId="0" applyFont="1" applyFill="1" applyBorder="1" applyAlignment="1">
      <alignment horizontal="center" wrapText="1"/>
    </xf>
    <xf numFmtId="0" fontId="9" fillId="0" borderId="43" xfId="0" applyFont="1" applyBorder="1" applyAlignment="1">
      <alignment horizontal="center" vertical="top"/>
    </xf>
    <xf numFmtId="0" fontId="9" fillId="0" borderId="34" xfId="0" applyFont="1" applyFill="1" applyBorder="1" applyAlignment="1">
      <alignment horizontal="left" vertical="top" wrapText="1"/>
    </xf>
    <xf numFmtId="0" fontId="9" fillId="0" borderId="34" xfId="0" applyFont="1" applyBorder="1" applyAlignment="1">
      <alignment horizontal="center"/>
    </xf>
    <xf numFmtId="164" fontId="9" fillId="4" borderId="69" xfId="0" applyNumberFormat="1" applyFont="1" applyFill="1" applyBorder="1" applyAlignment="1">
      <alignment vertical="top"/>
    </xf>
    <xf numFmtId="0" fontId="19" fillId="6" borderId="56" xfId="0" applyFont="1" applyFill="1" applyBorder="1" applyAlignment="1">
      <alignment horizontal="center" vertical="top" wrapText="1"/>
    </xf>
    <xf numFmtId="0" fontId="19" fillId="6" borderId="18" xfId="0" applyFont="1" applyFill="1" applyBorder="1" applyAlignment="1">
      <alignment horizontal="center" vertical="top" wrapText="1"/>
    </xf>
    <xf numFmtId="164" fontId="19" fillId="0" borderId="0" xfId="0" applyNumberFormat="1" applyFont="1" applyFill="1" applyBorder="1" applyAlignment="1" applyProtection="1">
      <alignment horizontal="right"/>
    </xf>
    <xf numFmtId="164" fontId="18" fillId="0" borderId="0" xfId="0" applyNumberFormat="1" applyFont="1" applyFill="1" applyBorder="1" applyAlignment="1">
      <alignment vertical="top"/>
    </xf>
    <xf numFmtId="0" fontId="22"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0" fontId="54" fillId="0" borderId="0" xfId="0" applyFont="1" applyFill="1" applyBorder="1" applyAlignment="1">
      <alignment horizontal="center" vertical="top"/>
    </xf>
    <xf numFmtId="0" fontId="18" fillId="0" borderId="0" xfId="0" applyFont="1" applyFill="1" applyBorder="1" applyAlignment="1">
      <alignment horizontal="center" vertical="top"/>
    </xf>
    <xf numFmtId="0" fontId="18" fillId="0" borderId="0" xfId="0" applyFont="1" applyFill="1" applyBorder="1" applyAlignment="1">
      <alignment vertical="top"/>
    </xf>
    <xf numFmtId="0" fontId="28" fillId="22" borderId="91" xfId="0" applyFont="1" applyFill="1" applyBorder="1" applyAlignment="1">
      <alignment horizontal="left" vertical="center" wrapText="1"/>
    </xf>
    <xf numFmtId="0" fontId="28" fillId="22" borderId="91" xfId="0" applyFont="1" applyFill="1" applyBorder="1" applyAlignment="1">
      <alignment horizontal="center" vertical="top"/>
    </xf>
    <xf numFmtId="0" fontId="28" fillId="22" borderId="92" xfId="0" applyFont="1" applyFill="1" applyBorder="1" applyAlignment="1">
      <alignment horizontal="center" vertical="top" wrapText="1"/>
    </xf>
    <xf numFmtId="0" fontId="28" fillId="22" borderId="55" xfId="0" applyFont="1" applyFill="1" applyBorder="1" applyAlignment="1">
      <alignment horizontal="center" vertical="top" wrapText="1"/>
    </xf>
    <xf numFmtId="0" fontId="28" fillId="22" borderId="55" xfId="0" applyFont="1" applyFill="1" applyBorder="1" applyAlignment="1">
      <alignment horizontal="center" vertical="top"/>
    </xf>
    <xf numFmtId="164" fontId="18" fillId="0" borderId="1" xfId="0" applyNumberFormat="1" applyFont="1" applyFill="1" applyBorder="1" applyAlignment="1">
      <alignment vertical="top"/>
    </xf>
    <xf numFmtId="0" fontId="26" fillId="0" borderId="1" xfId="0" applyFont="1" applyFill="1" applyBorder="1" applyAlignment="1">
      <alignment horizontal="left" vertical="top" wrapText="1"/>
    </xf>
    <xf numFmtId="0" fontId="26" fillId="0" borderId="1" xfId="0" applyFont="1" applyFill="1" applyBorder="1" applyAlignment="1">
      <alignment horizontal="center" vertical="top"/>
    </xf>
    <xf numFmtId="164" fontId="9" fillId="0" borderId="0" xfId="0" applyNumberFormat="1" applyFont="1"/>
    <xf numFmtId="0" fontId="18" fillId="0" borderId="52" xfId="0" applyFont="1" applyBorder="1" applyAlignment="1">
      <alignment horizontal="center"/>
    </xf>
    <xf numFmtId="0" fontId="18" fillId="0" borderId="5" xfId="0" applyFont="1" applyBorder="1" applyAlignment="1" applyProtection="1">
      <alignment horizontal="center"/>
    </xf>
    <xf numFmtId="0" fontId="18" fillId="0" borderId="4" xfId="0" applyFont="1" applyBorder="1" applyAlignment="1" applyProtection="1">
      <alignment horizontal="center"/>
    </xf>
    <xf numFmtId="164" fontId="18" fillId="2" borderId="53" xfId="1" applyNumberFormat="1" applyFont="1" applyFill="1" applyBorder="1" applyProtection="1"/>
    <xf numFmtId="0" fontId="6" fillId="0" borderId="17" xfId="0" applyFont="1" applyBorder="1" applyAlignment="1" applyProtection="1">
      <alignment horizontal="center"/>
    </xf>
    <xf numFmtId="0" fontId="6" fillId="0" borderId="19" xfId="0" applyFont="1" applyBorder="1" applyAlignment="1" applyProtection="1">
      <alignment horizontal="center"/>
    </xf>
    <xf numFmtId="0" fontId="34" fillId="2" borderId="17" xfId="0" applyFont="1" applyFill="1" applyBorder="1" applyAlignment="1" applyProtection="1">
      <alignment horizontal="center"/>
    </xf>
    <xf numFmtId="0" fontId="34" fillId="2" borderId="19" xfId="0" applyFont="1" applyFill="1" applyBorder="1" applyAlignment="1" applyProtection="1">
      <alignment horizontal="center"/>
    </xf>
    <xf numFmtId="0" fontId="19" fillId="0" borderId="17" xfId="0" applyFont="1" applyFill="1" applyBorder="1" applyAlignment="1" applyProtection="1">
      <alignment horizontal="center"/>
    </xf>
    <xf numFmtId="0" fontId="19" fillId="0" borderId="19" xfId="0" applyFont="1" applyFill="1" applyBorder="1" applyAlignment="1" applyProtection="1">
      <alignment horizontal="center"/>
    </xf>
    <xf numFmtId="0" fontId="55" fillId="4" borderId="17" xfId="0" applyFont="1" applyFill="1" applyBorder="1" applyAlignment="1" applyProtection="1">
      <alignment horizontal="center"/>
    </xf>
    <xf numFmtId="0" fontId="55" fillId="4" borderId="19" xfId="0" applyFont="1" applyFill="1" applyBorder="1" applyAlignment="1" applyProtection="1">
      <alignment horizontal="center"/>
    </xf>
    <xf numFmtId="0" fontId="7" fillId="19" borderId="17" xfId="0" applyFont="1" applyFill="1" applyBorder="1" applyAlignment="1">
      <alignment horizontal="center"/>
    </xf>
    <xf numFmtId="0" fontId="7" fillId="19" borderId="19" xfId="0" applyFont="1" applyFill="1" applyBorder="1" applyAlignment="1">
      <alignment horizontal="center"/>
    </xf>
    <xf numFmtId="0" fontId="7" fillId="20" borderId="17" xfId="0" applyFont="1" applyFill="1" applyBorder="1" applyAlignment="1">
      <alignment horizontal="center"/>
    </xf>
    <xf numFmtId="0" fontId="7" fillId="20" borderId="19" xfId="0" applyFont="1" applyFill="1" applyBorder="1" applyAlignment="1">
      <alignment horizontal="center"/>
    </xf>
    <xf numFmtId="0" fontId="7" fillId="18" borderId="17" xfId="0" applyFont="1" applyFill="1" applyBorder="1" applyAlignment="1">
      <alignment horizontal="center"/>
    </xf>
    <xf numFmtId="0" fontId="7" fillId="18" borderId="19" xfId="0" applyFont="1" applyFill="1" applyBorder="1" applyAlignment="1">
      <alignment horizontal="center"/>
    </xf>
    <xf numFmtId="0" fontId="32" fillId="0" borderId="0" xfId="0" applyFont="1" applyAlignment="1">
      <alignment horizontal="center"/>
    </xf>
    <xf numFmtId="0" fontId="57" fillId="0" borderId="0" xfId="0" applyFont="1" applyAlignment="1">
      <alignment horizontal="left"/>
    </xf>
    <xf numFmtId="0" fontId="24" fillId="2" borderId="10"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11" fillId="0" borderId="17" xfId="0" applyFont="1" applyBorder="1" applyAlignment="1" applyProtection="1">
      <alignment horizontal="left"/>
    </xf>
    <xf numFmtId="0" fontId="11" fillId="0" borderId="18" xfId="0" applyFont="1" applyBorder="1" applyAlignment="1" applyProtection="1">
      <alignment horizontal="left"/>
    </xf>
    <xf numFmtId="0" fontId="11" fillId="0" borderId="19" xfId="0" applyFont="1" applyBorder="1" applyAlignment="1" applyProtection="1">
      <alignment horizontal="left"/>
    </xf>
    <xf numFmtId="0" fontId="33" fillId="2" borderId="21" xfId="0" applyFont="1" applyFill="1" applyBorder="1" applyAlignment="1">
      <alignment horizontal="left"/>
    </xf>
    <xf numFmtId="0" fontId="33" fillId="2" borderId="0" xfId="0" applyFont="1" applyFill="1" applyBorder="1" applyAlignment="1">
      <alignment horizontal="left"/>
    </xf>
    <xf numFmtId="0" fontId="33" fillId="2" borderId="45" xfId="0" applyFont="1" applyFill="1" applyBorder="1" applyAlignment="1">
      <alignment horizontal="left"/>
    </xf>
    <xf numFmtId="0" fontId="33" fillId="2" borderId="21" xfId="0" applyFont="1" applyFill="1" applyBorder="1" applyAlignment="1">
      <alignment horizontal="left" wrapText="1"/>
    </xf>
    <xf numFmtId="0" fontId="33" fillId="2" borderId="0" xfId="0" applyFont="1" applyFill="1" applyBorder="1" applyAlignment="1">
      <alignment horizontal="left" wrapText="1"/>
    </xf>
    <xf numFmtId="0" fontId="33" fillId="2" borderId="45" xfId="0" applyFont="1" applyFill="1" applyBorder="1" applyAlignment="1">
      <alignment horizontal="left" wrapText="1"/>
    </xf>
    <xf numFmtId="0" fontId="24" fillId="2" borderId="27" xfId="0" applyFont="1" applyFill="1" applyBorder="1" applyAlignment="1">
      <alignment horizontal="center" vertical="center" wrapText="1"/>
    </xf>
    <xf numFmtId="0" fontId="24" fillId="2" borderId="50" xfId="0" applyFont="1" applyFill="1" applyBorder="1" applyAlignment="1">
      <alignment horizontal="center" vertical="center" wrapText="1"/>
    </xf>
    <xf numFmtId="0" fontId="23" fillId="5" borderId="17" xfId="0" applyFont="1" applyFill="1" applyBorder="1" applyAlignment="1" applyProtection="1">
      <alignment horizontal="center"/>
    </xf>
    <xf numFmtId="0" fontId="23" fillId="5" borderId="18" xfId="0" applyFont="1" applyFill="1" applyBorder="1" applyAlignment="1" applyProtection="1">
      <alignment horizontal="center"/>
    </xf>
    <xf numFmtId="0" fontId="23" fillId="5" borderId="19" xfId="0" applyFont="1" applyFill="1" applyBorder="1" applyAlignment="1" applyProtection="1">
      <alignment horizontal="center"/>
    </xf>
    <xf numFmtId="0" fontId="24" fillId="2" borderId="7"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19" fillId="0" borderId="17" xfId="0" applyFont="1" applyFill="1" applyBorder="1" applyAlignment="1" applyProtection="1">
      <alignment horizontal="left"/>
    </xf>
    <xf numFmtId="0" fontId="19" fillId="0" borderId="18" xfId="0" applyFont="1" applyFill="1" applyBorder="1" applyAlignment="1" applyProtection="1">
      <alignment horizontal="left"/>
    </xf>
    <xf numFmtId="0" fontId="19" fillId="0" borderId="19" xfId="0" applyFont="1" applyFill="1" applyBorder="1" applyAlignment="1" applyProtection="1">
      <alignment horizontal="left"/>
    </xf>
    <xf numFmtId="0" fontId="23" fillId="5" borderId="44" xfId="0" applyFont="1" applyFill="1" applyBorder="1" applyAlignment="1" applyProtection="1">
      <alignment horizontal="center"/>
    </xf>
    <xf numFmtId="0" fontId="23" fillId="5" borderId="26" xfId="0" applyFont="1" applyFill="1" applyBorder="1" applyAlignment="1" applyProtection="1">
      <alignment horizontal="center"/>
    </xf>
    <xf numFmtId="0" fontId="23" fillId="5" borderId="25" xfId="0" applyFont="1" applyFill="1" applyBorder="1" applyAlignment="1" applyProtection="1">
      <alignment horizontal="center"/>
    </xf>
    <xf numFmtId="0" fontId="20" fillId="4" borderId="17" xfId="0" applyFont="1" applyFill="1" applyBorder="1" applyAlignment="1" applyProtection="1">
      <alignment horizontal="center"/>
    </xf>
    <xf numFmtId="0" fontId="20" fillId="4" borderId="18" xfId="0" applyFont="1" applyFill="1" applyBorder="1" applyAlignment="1" applyProtection="1">
      <alignment horizontal="center"/>
    </xf>
    <xf numFmtId="0" fontId="20" fillId="4" borderId="19" xfId="0" applyFont="1" applyFill="1" applyBorder="1" applyAlignment="1" applyProtection="1">
      <alignment horizontal="center"/>
    </xf>
    <xf numFmtId="0" fontId="50" fillId="5" borderId="17" xfId="0" applyFont="1" applyFill="1" applyBorder="1" applyAlignment="1" applyProtection="1">
      <alignment horizontal="left" wrapText="1"/>
    </xf>
    <xf numFmtId="0" fontId="50" fillId="5" borderId="18" xfId="0" applyFont="1" applyFill="1" applyBorder="1" applyAlignment="1" applyProtection="1">
      <alignment horizontal="left" wrapText="1"/>
    </xf>
    <xf numFmtId="0" fontId="50" fillId="5" borderId="19" xfId="0" applyFont="1" applyFill="1" applyBorder="1" applyAlignment="1" applyProtection="1">
      <alignment horizontal="left" wrapText="1"/>
    </xf>
    <xf numFmtId="0" fontId="35" fillId="2" borderId="21" xfId="0" applyFont="1" applyFill="1" applyBorder="1" applyAlignment="1">
      <alignment horizontal="left" wrapText="1"/>
    </xf>
    <xf numFmtId="0" fontId="35" fillId="2" borderId="0" xfId="0" applyFont="1" applyFill="1" applyBorder="1" applyAlignment="1">
      <alignment horizontal="left" wrapText="1"/>
    </xf>
    <xf numFmtId="0" fontId="35" fillId="2" borderId="45" xfId="0" applyFont="1" applyFill="1" applyBorder="1" applyAlignment="1">
      <alignment horizontal="left" wrapText="1"/>
    </xf>
    <xf numFmtId="0" fontId="5" fillId="2" borderId="21"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45"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47" xfId="0" applyFont="1" applyFill="1" applyBorder="1" applyAlignment="1">
      <alignment horizontal="left" vertical="top" wrapText="1"/>
    </xf>
    <xf numFmtId="0" fontId="5" fillId="2" borderId="48" xfId="0" applyFont="1" applyFill="1" applyBorder="1" applyAlignment="1">
      <alignment horizontal="left" vertical="top" wrapText="1"/>
    </xf>
    <xf numFmtId="0" fontId="12" fillId="0" borderId="16" xfId="0" applyFont="1" applyBorder="1" applyAlignment="1" applyProtection="1">
      <alignment horizontal="left"/>
    </xf>
    <xf numFmtId="0" fontId="12" fillId="0" borderId="20" xfId="0" applyFont="1" applyBorder="1" applyAlignment="1" applyProtection="1">
      <alignment horizontal="left"/>
    </xf>
    <xf numFmtId="0" fontId="12" fillId="0" borderId="22" xfId="0" applyFont="1" applyBorder="1" applyAlignment="1" applyProtection="1">
      <alignment horizontal="left"/>
    </xf>
    <xf numFmtId="0" fontId="27" fillId="0" borderId="47" xfId="0" applyFont="1" applyBorder="1" applyAlignment="1">
      <alignment horizontal="center"/>
    </xf>
    <xf numFmtId="0" fontId="13" fillId="9" borderId="17" xfId="0" applyFont="1" applyFill="1" applyBorder="1" applyAlignment="1">
      <alignment horizontal="center"/>
    </xf>
    <xf numFmtId="0" fontId="13" fillId="9" borderId="19" xfId="0" applyFont="1" applyFill="1" applyBorder="1" applyAlignment="1">
      <alignment horizontal="center"/>
    </xf>
    <xf numFmtId="0" fontId="33" fillId="2" borderId="44" xfId="0" applyFont="1" applyFill="1" applyBorder="1" applyAlignment="1">
      <alignment horizontal="left"/>
    </xf>
    <xf numFmtId="0" fontId="33" fillId="2" borderId="26" xfId="0" applyFont="1" applyFill="1" applyBorder="1" applyAlignment="1">
      <alignment horizontal="left"/>
    </xf>
    <xf numFmtId="0" fontId="33" fillId="2" borderId="25" xfId="0" applyFont="1" applyFill="1" applyBorder="1" applyAlignment="1">
      <alignment horizontal="left"/>
    </xf>
    <xf numFmtId="0" fontId="9" fillId="0" borderId="0" xfId="0" applyFont="1" applyAlignment="1" applyProtection="1">
      <alignment horizontal="left"/>
    </xf>
    <xf numFmtId="0" fontId="21" fillId="0" borderId="17" xfId="0" applyFont="1" applyBorder="1" applyAlignment="1" applyProtection="1">
      <alignment horizontal="left"/>
    </xf>
    <xf numFmtId="0" fontId="21" fillId="0" borderId="18" xfId="0" applyFont="1" applyBorder="1" applyAlignment="1" applyProtection="1">
      <alignment horizontal="left"/>
    </xf>
    <xf numFmtId="0" fontId="21" fillId="0" borderId="19" xfId="0" applyFont="1" applyBorder="1" applyAlignment="1" applyProtection="1">
      <alignment horizontal="left"/>
    </xf>
    <xf numFmtId="0" fontId="19" fillId="2" borderId="17" xfId="0" applyFont="1" applyFill="1" applyBorder="1" applyAlignment="1" applyProtection="1">
      <alignment horizontal="left"/>
    </xf>
    <xf numFmtId="0" fontId="19" fillId="2" borderId="18" xfId="0" applyFont="1" applyFill="1" applyBorder="1" applyAlignment="1" applyProtection="1">
      <alignment horizontal="left"/>
    </xf>
    <xf numFmtId="0" fontId="19" fillId="2" borderId="19" xfId="0" applyFont="1" applyFill="1" applyBorder="1" applyAlignment="1" applyProtection="1">
      <alignment horizontal="left"/>
    </xf>
    <xf numFmtId="0" fontId="15" fillId="0" borderId="47" xfId="0" applyFont="1" applyBorder="1" applyAlignment="1">
      <alignment horizontal="center"/>
    </xf>
    <xf numFmtId="0" fontId="12" fillId="0" borderId="16" xfId="0" applyFont="1" applyBorder="1" applyAlignment="1" applyProtection="1">
      <alignment horizontal="center"/>
    </xf>
    <xf numFmtId="0" fontId="12" fillId="0" borderId="20" xfId="0" applyFont="1" applyBorder="1" applyAlignment="1" applyProtection="1">
      <alignment horizontal="center"/>
    </xf>
    <xf numFmtId="0" fontId="12" fillId="0" borderId="22" xfId="0" applyFont="1" applyBorder="1" applyAlignment="1" applyProtection="1">
      <alignment horizontal="center"/>
    </xf>
    <xf numFmtId="0" fontId="30" fillId="0" borderId="16" xfId="0" applyFont="1" applyBorder="1" applyAlignment="1" applyProtection="1">
      <alignment horizontal="center" vertical="center" textRotation="90" wrapText="1"/>
    </xf>
    <xf numFmtId="0" fontId="30" fillId="0" borderId="20" xfId="0" applyFont="1" applyBorder="1" applyAlignment="1" applyProtection="1">
      <alignment horizontal="center" vertical="center" textRotation="90" wrapText="1"/>
    </xf>
    <xf numFmtId="0" fontId="30" fillId="0" borderId="22" xfId="0" applyFont="1" applyBorder="1" applyAlignment="1" applyProtection="1">
      <alignment horizontal="center" vertical="center" textRotation="90" wrapText="1"/>
    </xf>
    <xf numFmtId="0" fontId="16" fillId="0" borderId="17"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40" xfId="0" applyFont="1" applyFill="1" applyBorder="1" applyAlignment="1" applyProtection="1">
      <alignment horizontal="left" vertical="center" wrapText="1"/>
    </xf>
    <xf numFmtId="0" fontId="16" fillId="0" borderId="60" xfId="0" applyFont="1" applyFill="1" applyBorder="1" applyAlignment="1" applyProtection="1">
      <alignment horizontal="left" vertical="center" wrapText="1"/>
    </xf>
    <xf numFmtId="0" fontId="16" fillId="0" borderId="61" xfId="0" applyFont="1" applyFill="1" applyBorder="1" applyAlignment="1" applyProtection="1">
      <alignment horizontal="left" vertical="center" wrapText="1"/>
    </xf>
    <xf numFmtId="0" fontId="16" fillId="0" borderId="62" xfId="0" applyFont="1" applyFill="1" applyBorder="1" applyAlignment="1" applyProtection="1">
      <alignment horizontal="left" vertical="center" wrapText="1"/>
    </xf>
    <xf numFmtId="0" fontId="16" fillId="0" borderId="63" xfId="0" applyFont="1" applyFill="1" applyBorder="1" applyAlignment="1" applyProtection="1">
      <alignment horizontal="left" vertical="center" wrapText="1"/>
    </xf>
    <xf numFmtId="0" fontId="16" fillId="0" borderId="64" xfId="0" applyFont="1" applyFill="1" applyBorder="1" applyAlignment="1" applyProtection="1">
      <alignment horizontal="left" vertical="center" wrapText="1"/>
    </xf>
    <xf numFmtId="0" fontId="30" fillId="0" borderId="62" xfId="0" applyFont="1" applyFill="1" applyBorder="1" applyAlignment="1" applyProtection="1">
      <alignment horizontal="left" vertical="center" wrapText="1"/>
    </xf>
    <xf numFmtId="0" fontId="30" fillId="0" borderId="63" xfId="0" applyFont="1" applyFill="1" applyBorder="1" applyAlignment="1" applyProtection="1">
      <alignment horizontal="left" vertical="center" wrapText="1"/>
    </xf>
    <xf numFmtId="0" fontId="30" fillId="0" borderId="65" xfId="0" applyFont="1" applyFill="1" applyBorder="1" applyAlignment="1" applyProtection="1">
      <alignment horizontal="left" vertical="center"/>
    </xf>
    <xf numFmtId="0" fontId="30" fillId="0" borderId="66" xfId="0" applyFont="1" applyFill="1" applyBorder="1" applyAlignment="1" applyProtection="1">
      <alignment horizontal="left" vertical="center"/>
    </xf>
    <xf numFmtId="0" fontId="30" fillId="0" borderId="17" xfId="0" applyFont="1" applyFill="1" applyBorder="1" applyAlignment="1" applyProtection="1">
      <alignment horizontal="left" vertical="center"/>
    </xf>
    <xf numFmtId="0" fontId="30" fillId="0" borderId="18" xfId="0" applyFont="1" applyFill="1" applyBorder="1" applyAlignment="1" applyProtection="1">
      <alignment horizontal="left" vertical="center"/>
    </xf>
    <xf numFmtId="0" fontId="29" fillId="5" borderId="17" xfId="0" applyFont="1" applyFill="1" applyBorder="1" applyAlignment="1" applyProtection="1">
      <alignment horizontal="center"/>
    </xf>
    <xf numFmtId="0" fontId="29" fillId="5" borderId="18" xfId="0" applyFont="1" applyFill="1" applyBorder="1" applyAlignment="1" applyProtection="1">
      <alignment horizontal="center"/>
    </xf>
    <xf numFmtId="0" fontId="29" fillId="5" borderId="19" xfId="0" applyFont="1" applyFill="1" applyBorder="1" applyAlignment="1" applyProtection="1">
      <alignment horizontal="center"/>
    </xf>
    <xf numFmtId="0" fontId="12" fillId="0" borderId="16" xfId="0" applyFont="1" applyBorder="1" applyAlignment="1" applyProtection="1">
      <alignment horizontal="center" vertical="center" textRotation="90"/>
    </xf>
    <xf numFmtId="0" fontId="12" fillId="0" borderId="20" xfId="0" applyFont="1" applyBorder="1" applyAlignment="1" applyProtection="1">
      <alignment horizontal="center" vertical="center" textRotation="90"/>
    </xf>
    <xf numFmtId="0" fontId="12" fillId="0" borderId="22" xfId="0" applyFont="1" applyBorder="1" applyAlignment="1" applyProtection="1">
      <alignment horizontal="center" vertical="center" textRotation="90"/>
    </xf>
    <xf numFmtId="0" fontId="13" fillId="0" borderId="57" xfId="0" applyFont="1" applyBorder="1" applyAlignment="1" applyProtection="1">
      <alignment horizontal="center"/>
    </xf>
    <xf numFmtId="0" fontId="13" fillId="0" borderId="58" xfId="0" applyFont="1" applyBorder="1" applyAlignment="1" applyProtection="1">
      <alignment horizontal="center"/>
    </xf>
    <xf numFmtId="0" fontId="13" fillId="0" borderId="59" xfId="0" applyFont="1" applyBorder="1" applyAlignment="1" applyProtection="1">
      <alignment horizontal="center"/>
    </xf>
    <xf numFmtId="0" fontId="13" fillId="0" borderId="17" xfId="0" applyFont="1" applyBorder="1" applyAlignment="1" applyProtection="1">
      <alignment horizontal="center"/>
    </xf>
    <xf numFmtId="0" fontId="13" fillId="0" borderId="18" xfId="0" applyFont="1" applyBorder="1" applyAlignment="1" applyProtection="1">
      <alignment horizontal="center"/>
    </xf>
    <xf numFmtId="0" fontId="13" fillId="0" borderId="19" xfId="0" applyFont="1" applyBorder="1" applyAlignment="1" applyProtection="1">
      <alignment horizontal="center"/>
    </xf>
    <xf numFmtId="0" fontId="11" fillId="0" borderId="17" xfId="0" applyFont="1" applyBorder="1" applyAlignment="1" applyProtection="1">
      <alignment horizontal="center"/>
    </xf>
    <xf numFmtId="0" fontId="11" fillId="0" borderId="18" xfId="0" applyFont="1" applyBorder="1" applyAlignment="1" applyProtection="1">
      <alignment horizontal="center"/>
    </xf>
    <xf numFmtId="0" fontId="11" fillId="0" borderId="19" xfId="0" applyFont="1" applyBorder="1" applyAlignment="1" applyProtection="1">
      <alignment horizontal="center"/>
    </xf>
    <xf numFmtId="0" fontId="36" fillId="0" borderId="17" xfId="0" applyFont="1" applyFill="1" applyBorder="1" applyAlignment="1">
      <alignment horizontal="center" vertical="top" wrapText="1"/>
    </xf>
    <xf numFmtId="0" fontId="36" fillId="0" borderId="18" xfId="0" applyFont="1" applyFill="1" applyBorder="1" applyAlignment="1">
      <alignment horizontal="center" vertical="top" wrapText="1"/>
    </xf>
    <xf numFmtId="0" fontId="36" fillId="0" borderId="19" xfId="0" applyFont="1" applyFill="1" applyBorder="1" applyAlignment="1">
      <alignment horizontal="center" vertical="top" wrapText="1"/>
    </xf>
    <xf numFmtId="0" fontId="62" fillId="9" borderId="44" xfId="0" applyFont="1" applyFill="1" applyBorder="1" applyAlignment="1">
      <alignment horizontal="center" vertical="top"/>
    </xf>
    <xf numFmtId="0" fontId="62" fillId="9" borderId="26" xfId="0" applyFont="1" applyFill="1" applyBorder="1" applyAlignment="1">
      <alignment horizontal="center" vertical="top"/>
    </xf>
    <xf numFmtId="0" fontId="62" fillId="9" borderId="25" xfId="0" applyFont="1" applyFill="1" applyBorder="1" applyAlignment="1">
      <alignment horizontal="center" vertical="top"/>
    </xf>
    <xf numFmtId="0" fontId="24" fillId="0" borderId="1" xfId="0" applyFont="1" applyFill="1" applyBorder="1" applyAlignment="1">
      <alignment horizontal="left" vertical="center" wrapText="1"/>
    </xf>
    <xf numFmtId="0" fontId="39" fillId="10" borderId="17" xfId="0" applyFont="1" applyFill="1" applyBorder="1" applyAlignment="1">
      <alignment horizontal="center" vertical="top"/>
    </xf>
    <xf numFmtId="0" fontId="39" fillId="10" borderId="18" xfId="0" applyFont="1" applyFill="1" applyBorder="1" applyAlignment="1">
      <alignment horizontal="center" vertical="top"/>
    </xf>
    <xf numFmtId="0" fontId="39" fillId="10" borderId="19" xfId="0" applyFont="1" applyFill="1" applyBorder="1" applyAlignment="1">
      <alignment horizontal="center" vertical="top"/>
    </xf>
    <xf numFmtId="0" fontId="22" fillId="0" borderId="52" xfId="0" applyFont="1" applyFill="1" applyBorder="1" applyAlignment="1">
      <alignment horizontal="center" vertical="top"/>
    </xf>
    <xf numFmtId="0" fontId="22" fillId="0" borderId="43" xfId="0" applyFont="1" applyFill="1" applyBorder="1" applyAlignment="1">
      <alignment horizontal="center" vertical="top"/>
    </xf>
    <xf numFmtId="0" fontId="32" fillId="2" borderId="44" xfId="0" applyFont="1" applyFill="1" applyBorder="1" applyAlignment="1">
      <alignment horizontal="left" wrapText="1"/>
    </xf>
    <xf numFmtId="0" fontId="32" fillId="2" borderId="26" xfId="0" applyFont="1" applyFill="1" applyBorder="1" applyAlignment="1">
      <alignment horizontal="left" wrapText="1"/>
    </xf>
    <xf numFmtId="0" fontId="32" fillId="2" borderId="25" xfId="0" applyFont="1" applyFill="1" applyBorder="1" applyAlignment="1">
      <alignment horizontal="left" wrapText="1"/>
    </xf>
    <xf numFmtId="0" fontId="10" fillId="0" borderId="47" xfId="0" applyFont="1" applyBorder="1" applyAlignment="1">
      <alignment horizontal="center"/>
    </xf>
    <xf numFmtId="0" fontId="33" fillId="2" borderId="24" xfId="0" applyFont="1" applyFill="1" applyBorder="1" applyAlignment="1">
      <alignment horizontal="left" wrapText="1"/>
    </xf>
    <xf numFmtId="0" fontId="33" fillId="2" borderId="47" xfId="0" applyFont="1" applyFill="1" applyBorder="1" applyAlignment="1">
      <alignment horizontal="left" wrapText="1"/>
    </xf>
    <xf numFmtId="0" fontId="33" fillId="2" borderId="48" xfId="0" applyFont="1" applyFill="1" applyBorder="1" applyAlignment="1">
      <alignment horizontal="left" wrapText="1"/>
    </xf>
    <xf numFmtId="0" fontId="21" fillId="0" borderId="7" xfId="0" applyFont="1" applyBorder="1" applyAlignment="1" applyProtection="1">
      <alignment horizontal="center"/>
    </xf>
    <xf numFmtId="0" fontId="21" fillId="0" borderId="8" xfId="0" applyFont="1" applyBorder="1" applyAlignment="1" applyProtection="1">
      <alignment horizontal="center"/>
    </xf>
    <xf numFmtId="0" fontId="21" fillId="0" borderId="9" xfId="0" applyFont="1" applyBorder="1" applyAlignment="1" applyProtection="1">
      <alignment horizontal="center"/>
    </xf>
    <xf numFmtId="0" fontId="19" fillId="2" borderId="10" xfId="0" applyFont="1" applyFill="1" applyBorder="1" applyAlignment="1" applyProtection="1">
      <alignment horizontal="center"/>
    </xf>
    <xf numFmtId="0" fontId="19" fillId="2" borderId="1" xfId="0" applyFont="1" applyFill="1" applyBorder="1" applyAlignment="1" applyProtection="1">
      <alignment horizontal="center"/>
    </xf>
    <xf numFmtId="0" fontId="19" fillId="2" borderId="11" xfId="0" applyFont="1" applyFill="1" applyBorder="1" applyAlignment="1" applyProtection="1">
      <alignment horizontal="center"/>
    </xf>
    <xf numFmtId="0" fontId="19" fillId="0" borderId="68" xfId="0" applyFont="1" applyFill="1" applyBorder="1" applyAlignment="1" applyProtection="1">
      <alignment horizontal="center"/>
    </xf>
    <xf numFmtId="0" fontId="19" fillId="0" borderId="38" xfId="0" applyFont="1" applyFill="1" applyBorder="1" applyAlignment="1" applyProtection="1">
      <alignment horizontal="center"/>
    </xf>
    <xf numFmtId="0" fontId="19" fillId="0" borderId="70" xfId="0" applyFont="1" applyFill="1" applyBorder="1" applyAlignment="1" applyProtection="1">
      <alignment horizontal="center"/>
    </xf>
    <xf numFmtId="0" fontId="20" fillId="4" borderId="57" xfId="0" applyFont="1" applyFill="1" applyBorder="1" applyAlignment="1" applyProtection="1">
      <alignment horizontal="center"/>
    </xf>
    <xf numFmtId="0" fontId="20" fillId="4" borderId="58" xfId="0" applyFont="1" applyFill="1" applyBorder="1" applyAlignment="1" applyProtection="1">
      <alignment horizontal="center"/>
    </xf>
    <xf numFmtId="0" fontId="20" fillId="4" borderId="59" xfId="0" applyFont="1" applyFill="1" applyBorder="1" applyAlignment="1" applyProtection="1">
      <alignment horizontal="center"/>
    </xf>
    <xf numFmtId="0" fontId="11" fillId="9" borderId="17" xfId="0" applyFont="1" applyFill="1" applyBorder="1" applyAlignment="1">
      <alignment horizontal="center"/>
    </xf>
    <xf numFmtId="0" fontId="11" fillId="9" borderId="19" xfId="0" applyFont="1" applyFill="1" applyBorder="1" applyAlignment="1">
      <alignment horizontal="center"/>
    </xf>
    <xf numFmtId="0" fontId="22" fillId="0" borderId="54" xfId="0" applyFont="1" applyBorder="1" applyAlignment="1">
      <alignment horizontal="center" vertical="center"/>
    </xf>
    <xf numFmtId="0" fontId="22" fillId="0" borderId="52" xfId="0" applyFont="1" applyBorder="1" applyAlignment="1">
      <alignment horizontal="center" vertical="center"/>
    </xf>
    <xf numFmtId="0" fontId="19" fillId="6" borderId="17" xfId="0" applyFont="1" applyFill="1" applyBorder="1" applyAlignment="1">
      <alignment horizontal="center" vertical="top" wrapText="1"/>
    </xf>
    <xf numFmtId="0" fontId="19" fillId="6" borderId="49" xfId="0" applyFont="1" applyFill="1" applyBorder="1" applyAlignment="1">
      <alignment horizontal="center" vertical="top" wrapText="1"/>
    </xf>
    <xf numFmtId="0" fontId="23" fillId="9" borderId="44" xfId="0" applyFont="1" applyFill="1" applyBorder="1" applyAlignment="1">
      <alignment horizontal="center" vertical="top" wrapText="1"/>
    </xf>
    <xf numFmtId="0" fontId="23" fillId="9" borderId="26" xfId="0" applyFont="1" applyFill="1" applyBorder="1" applyAlignment="1">
      <alignment horizontal="center" vertical="top" wrapText="1"/>
    </xf>
    <xf numFmtId="0" fontId="23" fillId="9" borderId="25" xfId="0" applyFont="1" applyFill="1" applyBorder="1" applyAlignment="1">
      <alignment horizontal="center" vertical="top" wrapText="1"/>
    </xf>
    <xf numFmtId="0" fontId="40" fillId="11" borderId="17" xfId="0" applyFont="1" applyFill="1" applyBorder="1" applyAlignment="1">
      <alignment horizontal="center" vertical="top" wrapText="1"/>
    </xf>
    <xf numFmtId="0" fontId="40" fillId="11" borderId="18" xfId="0" applyFont="1" applyFill="1" applyBorder="1" applyAlignment="1">
      <alignment horizontal="center" vertical="top" wrapText="1"/>
    </xf>
    <xf numFmtId="0" fontId="40" fillId="11" borderId="19" xfId="0" applyFont="1" applyFill="1" applyBorder="1" applyAlignment="1">
      <alignment horizontal="center" vertical="top" wrapText="1"/>
    </xf>
    <xf numFmtId="0" fontId="36" fillId="7" borderId="6" xfId="0" applyFont="1" applyFill="1" applyBorder="1" applyAlignment="1">
      <alignment horizontal="center" vertical="center" wrapText="1"/>
    </xf>
    <xf numFmtId="0" fontId="36" fillId="7" borderId="12" xfId="0" applyFont="1" applyFill="1" applyBorder="1" applyAlignment="1">
      <alignment horizontal="center" vertical="center" wrapText="1"/>
    </xf>
    <xf numFmtId="0" fontId="36" fillId="7" borderId="39" xfId="0" applyFont="1" applyFill="1" applyBorder="1" applyAlignment="1">
      <alignment horizontal="center" vertical="center" wrapText="1"/>
    </xf>
    <xf numFmtId="0" fontId="36" fillId="7" borderId="58" xfId="0" applyFont="1" applyFill="1" applyBorder="1" applyAlignment="1">
      <alignment horizontal="center" vertical="center" wrapText="1"/>
    </xf>
    <xf numFmtId="0" fontId="36" fillId="7" borderId="16" xfId="0" applyFont="1" applyFill="1" applyBorder="1" applyAlignment="1">
      <alignment horizontal="center" vertical="center" wrapText="1"/>
    </xf>
    <xf numFmtId="0" fontId="36" fillId="7" borderId="22" xfId="0" applyFont="1" applyFill="1" applyBorder="1" applyAlignment="1">
      <alignment horizontal="center" vertical="center" wrapText="1"/>
    </xf>
    <xf numFmtId="0" fontId="36" fillId="0" borderId="7" xfId="0" applyFont="1" applyFill="1" applyBorder="1" applyAlignment="1">
      <alignment horizontal="center" vertical="top" wrapText="1"/>
    </xf>
    <xf numFmtId="0" fontId="36" fillId="0" borderId="8" xfId="0" applyFont="1" applyFill="1" applyBorder="1" applyAlignment="1">
      <alignment horizontal="center" vertical="top" wrapText="1"/>
    </xf>
    <xf numFmtId="0" fontId="36" fillId="0" borderId="10" xfId="0" applyFont="1" applyFill="1" applyBorder="1" applyAlignment="1">
      <alignment horizontal="center" vertical="top" wrapText="1"/>
    </xf>
    <xf numFmtId="0" fontId="36" fillId="0" borderId="1" xfId="0" applyFont="1" applyFill="1" applyBorder="1" applyAlignment="1">
      <alignment horizontal="center" vertical="top" wrapText="1"/>
    </xf>
    <xf numFmtId="0" fontId="36" fillId="0" borderId="49" xfId="0" applyFont="1" applyFill="1" applyBorder="1" applyAlignment="1">
      <alignment horizontal="center" vertical="top" wrapText="1"/>
    </xf>
    <xf numFmtId="0" fontId="36" fillId="7" borderId="25" xfId="0" applyFont="1" applyFill="1" applyBorder="1" applyAlignment="1">
      <alignment horizontal="center" vertical="center" wrapText="1"/>
    </xf>
    <xf numFmtId="0" fontId="36" fillId="7" borderId="48" xfId="0" applyFont="1" applyFill="1" applyBorder="1" applyAlignment="1">
      <alignment horizontal="center" vertical="center" wrapText="1"/>
    </xf>
    <xf numFmtId="0" fontId="36" fillId="7" borderId="45" xfId="0" applyFont="1" applyFill="1" applyBorder="1" applyAlignment="1">
      <alignment horizontal="center" vertical="center" wrapText="1"/>
    </xf>
    <xf numFmtId="0" fontId="36" fillId="7" borderId="33" xfId="0" applyFont="1" applyFill="1" applyBorder="1" applyAlignment="1">
      <alignment horizontal="center" vertical="center" wrapText="1"/>
    </xf>
    <xf numFmtId="0" fontId="36" fillId="7" borderId="15" xfId="0" applyFont="1" applyFill="1" applyBorder="1" applyAlignment="1">
      <alignment horizontal="center" vertical="center" wrapText="1"/>
    </xf>
    <xf numFmtId="0" fontId="39" fillId="2" borderId="17" xfId="0" applyFont="1" applyFill="1" applyBorder="1" applyAlignment="1" applyProtection="1">
      <alignment horizontal="left" vertical="center" wrapText="1"/>
    </xf>
    <xf numFmtId="0" fontId="39" fillId="2" borderId="18" xfId="0" applyFont="1" applyFill="1" applyBorder="1" applyAlignment="1" applyProtection="1">
      <alignment horizontal="left" vertical="center" wrapText="1"/>
    </xf>
    <xf numFmtId="0" fontId="39" fillId="2" borderId="19" xfId="0" applyFont="1" applyFill="1" applyBorder="1" applyAlignment="1" applyProtection="1">
      <alignment horizontal="left" vertical="center" wrapText="1"/>
    </xf>
    <xf numFmtId="0" fontId="39" fillId="0" borderId="17" xfId="0" applyFont="1" applyFill="1" applyBorder="1" applyAlignment="1" applyProtection="1">
      <alignment horizontal="left" vertical="center" wrapText="1"/>
    </xf>
    <xf numFmtId="0" fontId="39" fillId="0" borderId="18" xfId="0" applyFont="1" applyFill="1" applyBorder="1" applyAlignment="1" applyProtection="1">
      <alignment horizontal="left" vertical="center" wrapText="1"/>
    </xf>
    <xf numFmtId="0" fontId="39" fillId="0" borderId="19" xfId="0" applyFont="1" applyFill="1" applyBorder="1" applyAlignment="1" applyProtection="1">
      <alignment horizontal="left" vertical="center" wrapText="1"/>
    </xf>
    <xf numFmtId="0" fontId="39" fillId="4" borderId="17" xfId="0" applyFont="1" applyFill="1" applyBorder="1" applyAlignment="1" applyProtection="1">
      <alignment horizontal="center" vertical="center" wrapText="1"/>
    </xf>
    <xf numFmtId="0" fontId="39" fillId="4" borderId="18" xfId="0" applyFont="1" applyFill="1" applyBorder="1" applyAlignment="1" applyProtection="1">
      <alignment horizontal="center" vertical="center" wrapText="1"/>
    </xf>
    <xf numFmtId="0" fontId="39" fillId="4" borderId="19" xfId="0" applyFont="1" applyFill="1" applyBorder="1" applyAlignment="1" applyProtection="1">
      <alignment horizontal="center" vertical="center" wrapText="1"/>
    </xf>
    <xf numFmtId="0" fontId="36" fillId="0" borderId="13" xfId="0" applyFont="1" applyFill="1" applyBorder="1" applyAlignment="1">
      <alignment horizontal="center" vertical="top" wrapText="1"/>
    </xf>
    <xf numFmtId="0" fontId="36" fillId="0" borderId="14" xfId="0" applyFont="1" applyFill="1" applyBorder="1" applyAlignment="1">
      <alignment horizontal="center" vertical="top" wrapText="1"/>
    </xf>
    <xf numFmtId="0" fontId="36" fillId="7" borderId="37" xfId="0" applyFont="1" applyFill="1" applyBorder="1" applyAlignment="1">
      <alignment horizontal="center" vertical="center" wrapText="1"/>
    </xf>
    <xf numFmtId="0" fontId="34" fillId="2" borderId="21" xfId="0" applyFont="1" applyFill="1" applyBorder="1" applyAlignment="1">
      <alignment horizontal="left" wrapText="1"/>
    </xf>
    <xf numFmtId="0" fontId="34" fillId="2" borderId="0" xfId="0" applyFont="1" applyFill="1" applyBorder="1" applyAlignment="1">
      <alignment horizontal="left" wrapText="1"/>
    </xf>
    <xf numFmtId="0" fontId="34" fillId="2" borderId="45" xfId="0" applyFont="1" applyFill="1" applyBorder="1" applyAlignment="1">
      <alignment horizontal="left" wrapText="1"/>
    </xf>
    <xf numFmtId="0" fontId="36" fillId="7" borderId="44" xfId="0" applyFont="1" applyFill="1" applyBorder="1" applyAlignment="1">
      <alignment horizontal="center" vertical="center" wrapText="1"/>
    </xf>
    <xf numFmtId="0" fontId="36" fillId="7" borderId="24" xfId="0" applyFont="1" applyFill="1" applyBorder="1" applyAlignment="1">
      <alignment horizontal="center" vertical="center" wrapText="1"/>
    </xf>
    <xf numFmtId="0" fontId="36" fillId="7" borderId="8" xfId="0" applyFont="1" applyFill="1" applyBorder="1" applyAlignment="1">
      <alignment horizontal="center" vertical="center" wrapText="1"/>
    </xf>
    <xf numFmtId="0" fontId="36" fillId="7" borderId="14" xfId="0" applyFont="1" applyFill="1" applyBorder="1" applyAlignment="1">
      <alignment horizontal="center" vertical="center" wrapText="1"/>
    </xf>
    <xf numFmtId="0" fontId="40" fillId="12" borderId="17" xfId="0" applyFont="1" applyFill="1" applyBorder="1" applyAlignment="1">
      <alignment horizontal="center" vertical="top" wrapText="1"/>
    </xf>
    <xf numFmtId="0" fontId="40" fillId="12" borderId="18" xfId="0" applyFont="1" applyFill="1" applyBorder="1" applyAlignment="1">
      <alignment horizontal="center" vertical="top" wrapText="1"/>
    </xf>
    <xf numFmtId="0" fontId="40" fillId="12" borderId="19" xfId="0" applyFont="1" applyFill="1" applyBorder="1" applyAlignment="1">
      <alignment horizontal="center" vertical="top" wrapText="1"/>
    </xf>
    <xf numFmtId="0" fontId="36" fillId="7" borderId="3" xfId="0" applyFont="1" applyFill="1" applyBorder="1" applyAlignment="1">
      <alignment horizontal="center" vertical="center" wrapText="1"/>
    </xf>
    <xf numFmtId="0" fontId="46" fillId="13" borderId="17" xfId="0" applyFont="1" applyFill="1" applyBorder="1" applyAlignment="1">
      <alignment horizontal="center"/>
    </xf>
    <xf numFmtId="0" fontId="46" fillId="13" borderId="18" xfId="0" applyFont="1" applyFill="1" applyBorder="1" applyAlignment="1">
      <alignment horizontal="center"/>
    </xf>
    <xf numFmtId="0" fontId="46" fillId="13" borderId="19" xfId="0" applyFont="1" applyFill="1" applyBorder="1" applyAlignment="1">
      <alignment horizontal="center"/>
    </xf>
    <xf numFmtId="0" fontId="11" fillId="9" borderId="17" xfId="0" applyFont="1" applyFill="1" applyBorder="1" applyAlignment="1">
      <alignment horizontal="center" wrapText="1"/>
    </xf>
    <xf numFmtId="0" fontId="11" fillId="9" borderId="19" xfId="0" applyFont="1" applyFill="1" applyBorder="1" applyAlignment="1">
      <alignment horizontal="center" wrapText="1"/>
    </xf>
    <xf numFmtId="0" fontId="46" fillId="21" borderId="17" xfId="0" applyFont="1" applyFill="1" applyBorder="1" applyAlignment="1">
      <alignment horizontal="center"/>
    </xf>
    <xf numFmtId="0" fontId="46" fillId="21" borderId="18" xfId="0" applyFont="1" applyFill="1" applyBorder="1" applyAlignment="1">
      <alignment horizontal="center"/>
    </xf>
    <xf numFmtId="0" fontId="46" fillId="21" borderId="19" xfId="0" applyFont="1" applyFill="1" applyBorder="1" applyAlignment="1">
      <alignment horizontal="center"/>
    </xf>
    <xf numFmtId="0" fontId="36" fillId="7" borderId="50" xfId="0" applyFont="1" applyFill="1" applyBorder="1" applyAlignment="1">
      <alignment horizontal="center" vertical="center" wrapText="1"/>
    </xf>
    <xf numFmtId="0" fontId="36" fillId="7" borderId="51" xfId="0" applyFont="1" applyFill="1" applyBorder="1" applyAlignment="1">
      <alignment horizontal="center" vertical="center" wrapText="1"/>
    </xf>
    <xf numFmtId="164" fontId="41" fillId="4" borderId="3" xfId="0" applyNumberFormat="1" applyFont="1" applyFill="1" applyBorder="1" applyAlignment="1">
      <alignment horizontal="right" wrapText="1"/>
    </xf>
    <xf numFmtId="164" fontId="41" fillId="4" borderId="33" xfId="0" applyNumberFormat="1" applyFont="1" applyFill="1" applyBorder="1" applyAlignment="1">
      <alignment horizontal="right" wrapText="1"/>
    </xf>
    <xf numFmtId="164" fontId="41" fillId="4" borderId="1" xfId="0" applyNumberFormat="1" applyFont="1" applyFill="1" applyBorder="1" applyAlignment="1">
      <alignment horizontal="right" wrapText="1"/>
    </xf>
    <xf numFmtId="164" fontId="41" fillId="4" borderId="11" xfId="0" applyNumberFormat="1" applyFont="1" applyFill="1" applyBorder="1" applyAlignment="1">
      <alignment horizontal="right" wrapText="1"/>
    </xf>
    <xf numFmtId="164" fontId="41" fillId="4" borderId="14" xfId="0" applyNumberFormat="1" applyFont="1" applyFill="1" applyBorder="1" applyAlignment="1">
      <alignment horizontal="right" wrapText="1"/>
    </xf>
    <xf numFmtId="164" fontId="41" fillId="4" borderId="15" xfId="0" applyNumberFormat="1" applyFont="1" applyFill="1" applyBorder="1" applyAlignment="1">
      <alignment horizontal="right" wrapText="1"/>
    </xf>
    <xf numFmtId="0" fontId="36" fillId="0" borderId="7"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2" borderId="7" xfId="0" applyFont="1" applyFill="1" applyBorder="1" applyAlignment="1">
      <alignment horizontal="center" vertical="center" wrapText="1"/>
    </xf>
    <xf numFmtId="0" fontId="36" fillId="2" borderId="10" xfId="0" applyFont="1" applyFill="1" applyBorder="1" applyAlignment="1">
      <alignment horizontal="center" vertical="center" wrapText="1"/>
    </xf>
    <xf numFmtId="0" fontId="36" fillId="2" borderId="13" xfId="0" applyFont="1" applyFill="1" applyBorder="1" applyAlignment="1">
      <alignment horizontal="center" vertical="center" wrapText="1"/>
    </xf>
    <xf numFmtId="0" fontId="11" fillId="0" borderId="47" xfId="0" applyFont="1" applyBorder="1" applyAlignment="1" applyProtection="1">
      <alignment horizontal="center" wrapText="1"/>
    </xf>
    <xf numFmtId="0" fontId="11" fillId="9" borderId="18" xfId="0" applyFont="1" applyFill="1" applyBorder="1" applyAlignment="1">
      <alignment horizontal="center" wrapText="1"/>
    </xf>
    <xf numFmtId="0" fontId="19" fillId="4" borderId="17" xfId="0" applyFont="1" applyFill="1" applyBorder="1" applyAlignment="1" applyProtection="1">
      <alignment horizontal="center"/>
    </xf>
    <xf numFmtId="0" fontId="19" fillId="4" borderId="18" xfId="0" applyFont="1" applyFill="1" applyBorder="1" applyAlignment="1" applyProtection="1">
      <alignment horizontal="center"/>
    </xf>
    <xf numFmtId="0" fontId="19" fillId="4" borderId="19" xfId="0" applyFont="1" applyFill="1" applyBorder="1" applyAlignment="1" applyProtection="1">
      <alignment horizontal="center"/>
    </xf>
    <xf numFmtId="0" fontId="21" fillId="2" borderId="7"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53" fillId="0" borderId="57" xfId="0" applyFont="1" applyFill="1" applyBorder="1" applyAlignment="1">
      <alignment horizontal="center" vertical="center" wrapText="1"/>
    </xf>
    <xf numFmtId="0" fontId="53" fillId="0" borderId="58" xfId="0" applyFont="1" applyFill="1" applyBorder="1" applyAlignment="1">
      <alignment horizontal="center" vertical="center" wrapText="1"/>
    </xf>
    <xf numFmtId="0" fontId="53" fillId="0" borderId="41" xfId="0" applyFont="1" applyFill="1" applyBorder="1" applyAlignment="1">
      <alignment horizontal="center" vertical="center" wrapText="1"/>
    </xf>
    <xf numFmtId="0" fontId="53" fillId="0" borderId="17" xfId="0" applyFont="1" applyFill="1" applyBorder="1" applyAlignment="1">
      <alignment horizontal="center" vertical="center" wrapText="1"/>
    </xf>
    <xf numFmtId="0" fontId="53" fillId="0" borderId="18" xfId="0" applyFont="1" applyFill="1" applyBorder="1" applyAlignment="1">
      <alignment horizontal="center" vertical="center" wrapText="1"/>
    </xf>
    <xf numFmtId="164" fontId="21" fillId="0" borderId="17" xfId="0" applyNumberFormat="1" applyFont="1" applyFill="1" applyBorder="1" applyAlignment="1">
      <alignment horizontal="center"/>
    </xf>
    <xf numFmtId="164" fontId="21" fillId="0" borderId="19" xfId="0" applyNumberFormat="1" applyFont="1" applyFill="1" applyBorder="1" applyAlignment="1">
      <alignment horizontal="center"/>
    </xf>
    <xf numFmtId="0" fontId="53" fillId="0" borderId="49" xfId="0" applyFont="1" applyFill="1" applyBorder="1" applyAlignment="1">
      <alignment horizontal="center" vertical="center" wrapText="1"/>
    </xf>
    <xf numFmtId="164" fontId="21" fillId="0" borderId="72" xfId="0" applyNumberFormat="1" applyFont="1" applyFill="1" applyBorder="1" applyAlignment="1">
      <alignment horizontal="center"/>
    </xf>
    <xf numFmtId="0" fontId="19" fillId="4" borderId="17" xfId="0" applyFont="1" applyFill="1" applyBorder="1" applyAlignment="1" applyProtection="1">
      <alignment horizontal="left"/>
    </xf>
    <xf numFmtId="0" fontId="19" fillId="4" borderId="18" xfId="0" applyFont="1" applyFill="1" applyBorder="1" applyAlignment="1" applyProtection="1">
      <alignment horizontal="left"/>
    </xf>
    <xf numFmtId="0" fontId="19" fillId="4" borderId="19" xfId="0" applyFont="1" applyFill="1" applyBorder="1" applyAlignment="1" applyProtection="1">
      <alignment horizontal="left"/>
    </xf>
  </cellXfs>
  <cellStyles count="11">
    <cellStyle name="Comma" xfId="1" builtinId="3"/>
    <cellStyle name="Comma 2" xfId="7"/>
    <cellStyle name="Comma 2 2" xfId="10"/>
    <cellStyle name="Comma 3" xfId="8"/>
    <cellStyle name="Currency" xfId="6" builtinId="4"/>
    <cellStyle name="Currency 2" xfId="9"/>
    <cellStyle name="Hyperlink 2" xfId="5"/>
    <cellStyle name="Normal" xfId="0" builtinId="0"/>
    <cellStyle name="Normal 2 2" xfId="3"/>
    <cellStyle name="Normal 3 2" xfId="4"/>
    <cellStyle name="Percent" xfId="2" builtin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2027147/Documents/INFRASTRUCTURE%20MNGT/Business%20case%20TFM/Example%20RFP/Attachment%203%20-%20Annex%20A%20-%20RM3830%20Deliverables%20Matrix%20all%20Lots%20v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Work Package"/>
      <sheetName val="Building Information"/>
      <sheetName val="Service Matrix"/>
      <sheetName val="Requirements"/>
      <sheetName val="Building Specifics"/>
      <sheetName val="Asset Collection"/>
      <sheetName val="Reactive Works"/>
      <sheetName val="Lookup"/>
    </sheetNames>
    <sheetDataSet>
      <sheetData sheetId="0"/>
      <sheetData sheetId="1"/>
      <sheetData sheetId="2">
        <row r="4">
          <cell r="E4" t="str">
            <v>Building Name</v>
          </cell>
        </row>
      </sheetData>
      <sheetData sheetId="3">
        <row r="8">
          <cell r="H8">
            <v>0</v>
          </cell>
        </row>
      </sheetData>
      <sheetData sheetId="4"/>
      <sheetData sheetId="5"/>
      <sheetData sheetId="6"/>
      <sheetData sheetId="7"/>
      <sheetData sheetId="8">
        <row r="3">
          <cell r="B3" t="str">
            <v>Yes</v>
          </cell>
          <cell r="N3" t="str">
            <v>Standard</v>
          </cell>
          <cell r="Q3" t="str">
            <v>Tees Valley and Durham</v>
          </cell>
        </row>
        <row r="4">
          <cell r="B4" t="str">
            <v>No</v>
          </cell>
          <cell r="F4" t="str">
            <v>Yes - Std</v>
          </cell>
          <cell r="H4" t="str">
            <v>Yes - Non-Std</v>
          </cell>
          <cell r="N4" t="str">
            <v>Non-Standard</v>
          </cell>
          <cell r="Q4" t="str">
            <v>Northumberland and Tyne and Wear</v>
          </cell>
        </row>
        <row r="5">
          <cell r="F5" t="str">
            <v>Yes - Non-Std</v>
          </cell>
          <cell r="Q5" t="str">
            <v>Cumbria</v>
          </cell>
        </row>
        <row r="6">
          <cell r="Q6" t="str">
            <v>Greater Manchester</v>
          </cell>
        </row>
        <row r="7">
          <cell r="Q7" t="str">
            <v>Lancashire</v>
          </cell>
        </row>
        <row r="8">
          <cell r="Q8" t="str">
            <v>Cheshire</v>
          </cell>
        </row>
        <row r="9">
          <cell r="Q9" t="str">
            <v>Merseyside</v>
          </cell>
        </row>
        <row r="10">
          <cell r="Q10" t="str">
            <v>East Yorkshire and Northern Lincolnshire</v>
          </cell>
        </row>
        <row r="11">
          <cell r="Q11" t="str">
            <v>North Yorkshire</v>
          </cell>
        </row>
        <row r="12">
          <cell r="Q12" t="str">
            <v>South Yorkshire</v>
          </cell>
        </row>
        <row r="13">
          <cell r="Q13" t="str">
            <v>West Yorkshire</v>
          </cell>
        </row>
        <row r="14">
          <cell r="Q14" t="str">
            <v>Derbyshire and Nottinghamshire</v>
          </cell>
        </row>
        <row r="15">
          <cell r="Q15" t="str">
            <v>Leicestershire, Rutland and Northamptonshire</v>
          </cell>
        </row>
        <row r="16">
          <cell r="Q16" t="str">
            <v>Lincolnshire</v>
          </cell>
        </row>
        <row r="17">
          <cell r="Q17" t="str">
            <v>Herefordshire, Worcestershire and Warwickshire</v>
          </cell>
        </row>
        <row r="18">
          <cell r="Q18" t="str">
            <v>Shropshire and Staffordshire</v>
          </cell>
        </row>
        <row r="19">
          <cell r="Q19" t="str">
            <v>West Midlands (county)</v>
          </cell>
        </row>
        <row r="20">
          <cell r="Q20" t="str">
            <v>East Anglia</v>
          </cell>
        </row>
        <row r="21">
          <cell r="Q21" t="str">
            <v>Bedfordshire and Hertfordshire</v>
          </cell>
        </row>
        <row r="22">
          <cell r="Q22" t="str">
            <v>Essex</v>
          </cell>
        </row>
        <row r="23">
          <cell r="Q23" t="str">
            <v>Inner London – West</v>
          </cell>
        </row>
        <row r="24">
          <cell r="Q24" t="str">
            <v>Inner London – East</v>
          </cell>
        </row>
        <row r="25">
          <cell r="Q25" t="str">
            <v>Outer London – East and North East</v>
          </cell>
        </row>
        <row r="26">
          <cell r="Q26" t="str">
            <v>Outer London – South</v>
          </cell>
        </row>
        <row r="27">
          <cell r="Q27" t="str">
            <v>Outer London – West and North West</v>
          </cell>
        </row>
        <row r="28">
          <cell r="Q28" t="str">
            <v>Berkshire, Buckinghamshire and Oxfordshire</v>
          </cell>
        </row>
        <row r="29">
          <cell r="Q29" t="str">
            <v>Surrey, East and West Sussex</v>
          </cell>
        </row>
        <row r="30">
          <cell r="Q30" t="str">
            <v>Hampshire and Isle of Wight</v>
          </cell>
        </row>
        <row r="31">
          <cell r="Q31" t="str">
            <v>Kent</v>
          </cell>
        </row>
        <row r="32">
          <cell r="Q32" t="str">
            <v>Gloucestershire, Wiltshire and Bristol/Bath area</v>
          </cell>
        </row>
        <row r="33">
          <cell r="Q33" t="str">
            <v>Dorset and Somerset</v>
          </cell>
        </row>
        <row r="34">
          <cell r="Q34" t="str">
            <v>Cornwall and Isles of Scilly</v>
          </cell>
        </row>
        <row r="35">
          <cell r="Q35" t="str">
            <v>Devon</v>
          </cell>
        </row>
        <row r="36">
          <cell r="Q36" t="str">
            <v>Isle of Anglesey</v>
          </cell>
        </row>
        <row r="37">
          <cell r="Q37" t="str">
            <v>Gwynedd</v>
          </cell>
        </row>
        <row r="38">
          <cell r="Q38" t="str">
            <v>Conwy and Denbighshire</v>
          </cell>
        </row>
        <row r="39">
          <cell r="Q39" t="str">
            <v>South West Wales (Ceredigion, Carmarthenshire, Pembrokeshire)</v>
          </cell>
        </row>
        <row r="40">
          <cell r="Q40" t="str">
            <v>Central Valleys (Merthyr Tydfil, Rhondda Cynon Taff)</v>
          </cell>
        </row>
        <row r="41">
          <cell r="Q41" t="str">
            <v>Gwent Valleys (Blaenau Gwent, Caerphilly, Torfaen)</v>
          </cell>
        </row>
        <row r="42">
          <cell r="Q42" t="str">
            <v>Bridgend and Neath Port Talbot</v>
          </cell>
        </row>
        <row r="43">
          <cell r="Q43" t="str">
            <v>Swansea</v>
          </cell>
        </row>
        <row r="44">
          <cell r="Q44" t="str">
            <v>Monmouthshire and Newport</v>
          </cell>
        </row>
        <row r="45">
          <cell r="Q45" t="str">
            <v>Cardiff and Vale of Glamorgan</v>
          </cell>
        </row>
        <row r="46">
          <cell r="Q46" t="str">
            <v>Flintshire and Wrexham</v>
          </cell>
        </row>
        <row r="47">
          <cell r="Q47" t="str">
            <v>Powys</v>
          </cell>
        </row>
        <row r="48">
          <cell r="Q48" t="str">
            <v>Angus and Dundee</v>
          </cell>
        </row>
        <row r="49">
          <cell r="Q49" t="str">
            <v>Clackmannanshire and Fife</v>
          </cell>
        </row>
        <row r="50">
          <cell r="Q50" t="str">
            <v>East Lothian and Midlothian</v>
          </cell>
        </row>
        <row r="51">
          <cell r="Q51" t="str">
            <v>Scottish Borders</v>
          </cell>
        </row>
        <row r="52">
          <cell r="Q52" t="str">
            <v>Edinburgh</v>
          </cell>
        </row>
        <row r="53">
          <cell r="Q53" t="str">
            <v>Falkirk</v>
          </cell>
        </row>
        <row r="54">
          <cell r="Q54" t="str">
            <v>Perth and Kinross, and Stirling</v>
          </cell>
        </row>
        <row r="55">
          <cell r="Q55" t="str">
            <v>West Lothian</v>
          </cell>
        </row>
        <row r="56">
          <cell r="Q56" t="str">
            <v>East Dunbartonshire, West Dunbartonshire, and Helensburgh and Lomond</v>
          </cell>
        </row>
        <row r="57">
          <cell r="Q57" t="str">
            <v>Dumfries and Galloway</v>
          </cell>
        </row>
        <row r="58">
          <cell r="Q58" t="str">
            <v>East and North Ayrshire mainland</v>
          </cell>
        </row>
        <row r="59">
          <cell r="Q59" t="str">
            <v>Glasgow</v>
          </cell>
        </row>
        <row r="60">
          <cell r="Q60" t="str">
            <v>Inverclyde, East Renfrewshire, and Renfrewshire</v>
          </cell>
        </row>
        <row r="61">
          <cell r="Q61" t="str">
            <v>North Lanarkshire</v>
          </cell>
        </row>
        <row r="62">
          <cell r="Q62" t="str">
            <v>South Ayrshire</v>
          </cell>
        </row>
        <row r="63">
          <cell r="Q63" t="str">
            <v>South Lanarkshire</v>
          </cell>
        </row>
        <row r="64">
          <cell r="Q64" t="str">
            <v>Aberdeen and Aberdeenshire</v>
          </cell>
        </row>
        <row r="65">
          <cell r="Q65" t="str">
            <v>Caithness and Sutherland, and Ross and Cromarty</v>
          </cell>
        </row>
        <row r="66">
          <cell r="Q66" t="str">
            <v>Inverness, Nairn, Moray, and Badenoch and Strathspey</v>
          </cell>
        </row>
        <row r="67">
          <cell r="Q67" t="str">
            <v>Lochaber, Skye and Lochalsh, Arran and Cumbrae, and Argyll and Bute (except Helensburgh and Lomond)</v>
          </cell>
        </row>
        <row r="68">
          <cell r="Q68" t="str">
            <v>Eilean Siar (Western Isles)</v>
          </cell>
        </row>
        <row r="69">
          <cell r="Q69" t="str">
            <v>Orkney Islands</v>
          </cell>
        </row>
        <row r="70">
          <cell r="Q70" t="str">
            <v>Shetland Islands</v>
          </cell>
        </row>
        <row r="71">
          <cell r="Q71" t="str">
            <v>Belfast</v>
          </cell>
        </row>
        <row r="72">
          <cell r="Q72" t="str">
            <v>Outer Belfast (Carrickfergus, Castlereagh, Lisburn, Newtownabbey, North Down)</v>
          </cell>
        </row>
        <row r="73">
          <cell r="Q73" t="str">
            <v>East of Northern Ireland (Antrim, Ards, Ballymena, Banbridge, Craigavon, Down, Larne)</v>
          </cell>
        </row>
        <row r="74">
          <cell r="Q74" t="str">
            <v>North of Northern Ireland (Ballymoney, Coleraine, Derry, Limavady, Moyle, Strabane)</v>
          </cell>
        </row>
        <row r="75">
          <cell r="Q75" t="str">
            <v>West and South of Northern Ireland (Armagh, Cookstown, Dungannon, Fermanagh, Magherafelt, Newry and Mourne, Omagh)</v>
          </cell>
        </row>
        <row r="76">
          <cell r="Q76" t="str">
            <v>National coverage (all of the above)</v>
          </cell>
        </row>
        <row r="77">
          <cell r="Q77" t="str">
            <v>International coverage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0"/>
  <sheetViews>
    <sheetView tabSelected="1" topLeftCell="A46" zoomScaleNormal="100" workbookViewId="0">
      <selection activeCell="D59" sqref="D59"/>
    </sheetView>
  </sheetViews>
  <sheetFormatPr defaultColWidth="8.88671875" defaultRowHeight="51.6" customHeight="1" x14ac:dyDescent="0.25"/>
  <cols>
    <col min="1" max="1" width="8.88671875" style="306"/>
    <col min="2" max="2" width="55" style="306" customWidth="1"/>
    <col min="3" max="3" width="35.6640625" style="306" customWidth="1"/>
    <col min="4" max="4" width="31.77734375" style="306" customWidth="1"/>
    <col min="5" max="5" width="29.5546875" style="306" bestFit="1" customWidth="1"/>
    <col min="6" max="6" width="18.77734375" style="306" customWidth="1"/>
    <col min="7" max="7" width="18.33203125" style="306" customWidth="1"/>
    <col min="8" max="8" width="18.88671875" style="306" customWidth="1"/>
    <col min="9" max="16384" width="8.88671875" style="306"/>
  </cols>
  <sheetData>
    <row r="1" spans="2:8" s="7" customFormat="1" ht="14.4" thickBot="1" x14ac:dyDescent="0.3"/>
    <row r="2" spans="2:8" s="9" customFormat="1" ht="16.2" thickBot="1" x14ac:dyDescent="0.35">
      <c r="B2" s="304" t="s">
        <v>11</v>
      </c>
      <c r="C2" s="500" t="s">
        <v>236</v>
      </c>
      <c r="D2" s="501"/>
    </row>
    <row r="3" spans="2:8" s="7" customFormat="1" ht="16.2" thickBot="1" x14ac:dyDescent="0.35">
      <c r="B3" s="304" t="s">
        <v>12</v>
      </c>
      <c r="C3" s="502" t="s">
        <v>86</v>
      </c>
      <c r="D3" s="503"/>
      <c r="E3" s="9"/>
      <c r="F3" s="9"/>
    </row>
    <row r="4" spans="2:8" s="7" customFormat="1" ht="16.2" thickBot="1" x14ac:dyDescent="0.35">
      <c r="B4" s="304" t="s">
        <v>14</v>
      </c>
      <c r="C4" s="502" t="s">
        <v>400</v>
      </c>
      <c r="D4" s="503"/>
      <c r="E4" s="9"/>
      <c r="F4" s="9"/>
    </row>
    <row r="5" spans="2:8" s="7" customFormat="1" ht="15" customHeight="1" thickBot="1" x14ac:dyDescent="0.3">
      <c r="B5" s="8" t="s">
        <v>229</v>
      </c>
      <c r="C5" s="504" t="s">
        <v>87</v>
      </c>
      <c r="D5" s="505"/>
    </row>
    <row r="6" spans="2:8" ht="16.2" thickBot="1" x14ac:dyDescent="0.35">
      <c r="B6" s="304" t="s">
        <v>16</v>
      </c>
      <c r="C6" s="506"/>
      <c r="D6" s="507"/>
      <c r="E6" s="305"/>
      <c r="F6" s="305"/>
    </row>
    <row r="7" spans="2:8" ht="16.2" thickBot="1" x14ac:dyDescent="0.35">
      <c r="B7" s="307"/>
      <c r="C7" s="308"/>
      <c r="D7" s="308"/>
      <c r="E7" s="305"/>
      <c r="F7" s="305"/>
    </row>
    <row r="8" spans="2:8" ht="18.600000000000001" thickBot="1" x14ac:dyDescent="0.4">
      <c r="B8" s="364" t="s">
        <v>401</v>
      </c>
      <c r="C8" s="512" t="s">
        <v>438</v>
      </c>
      <c r="D8" s="513"/>
      <c r="E8" s="508" t="s">
        <v>439</v>
      </c>
      <c r="F8" s="509"/>
      <c r="G8" s="510" t="s">
        <v>440</v>
      </c>
      <c r="H8" s="511"/>
    </row>
    <row r="9" spans="2:8" s="311" customFormat="1" ht="34.200000000000003" customHeight="1" thickBot="1" x14ac:dyDescent="0.35">
      <c r="B9" s="309" t="s">
        <v>0</v>
      </c>
      <c r="C9" s="310" t="s">
        <v>402</v>
      </c>
      <c r="D9" s="310" t="s">
        <v>403</v>
      </c>
      <c r="E9" s="310" t="s">
        <v>402</v>
      </c>
      <c r="F9" s="310" t="s">
        <v>403</v>
      </c>
      <c r="G9" s="310" t="s">
        <v>402</v>
      </c>
      <c r="H9" s="310" t="s">
        <v>403</v>
      </c>
    </row>
    <row r="10" spans="2:8" ht="13.8" x14ac:dyDescent="0.25">
      <c r="B10" s="312" t="s">
        <v>404</v>
      </c>
      <c r="C10" s="313"/>
      <c r="D10" s="314"/>
      <c r="E10" s="313"/>
      <c r="F10" s="314"/>
      <c r="G10" s="313"/>
      <c r="H10" s="314"/>
    </row>
    <row r="11" spans="2:8" ht="13.8" x14ac:dyDescent="0.25">
      <c r="B11" s="315" t="s">
        <v>405</v>
      </c>
      <c r="C11" s="316"/>
      <c r="D11" s="314"/>
      <c r="E11" s="316"/>
      <c r="F11" s="314"/>
      <c r="G11" s="316"/>
      <c r="H11" s="314"/>
    </row>
    <row r="12" spans="2:8" ht="13.8" x14ac:dyDescent="0.25">
      <c r="B12" s="317" t="s">
        <v>406</v>
      </c>
      <c r="C12" s="318"/>
      <c r="D12" s="314"/>
      <c r="E12" s="318"/>
      <c r="F12" s="314"/>
      <c r="G12" s="318"/>
      <c r="H12" s="314"/>
    </row>
    <row r="13" spans="2:8" ht="14.4" thickBot="1" x14ac:dyDescent="0.3">
      <c r="B13" s="319" t="s">
        <v>407</v>
      </c>
      <c r="C13" s="320"/>
      <c r="D13" s="321"/>
      <c r="E13" s="320"/>
      <c r="F13" s="321"/>
      <c r="G13" s="320"/>
      <c r="H13" s="321"/>
    </row>
    <row r="14" spans="2:8" ht="13.8" x14ac:dyDescent="0.25">
      <c r="B14" s="514"/>
      <c r="C14" s="514"/>
    </row>
    <row r="15" spans="2:8" s="322" customFormat="1" ht="18.600000000000001" thickBot="1" x14ac:dyDescent="0.4">
      <c r="B15" s="515" t="s">
        <v>408</v>
      </c>
      <c r="C15" s="515"/>
    </row>
    <row r="16" spans="2:8" s="322" customFormat="1" ht="20.399999999999999" customHeight="1" thickBot="1" x14ac:dyDescent="0.35">
      <c r="B16" s="323" t="s">
        <v>0</v>
      </c>
      <c r="C16" s="324" t="s">
        <v>409</v>
      </c>
    </row>
    <row r="17" spans="2:8" s="322" customFormat="1" ht="27.6" x14ac:dyDescent="0.25">
      <c r="B17" s="325" t="s">
        <v>410</v>
      </c>
      <c r="C17" s="326"/>
    </row>
    <row r="18" spans="2:8" s="322" customFormat="1" ht="27.6" x14ac:dyDescent="0.25">
      <c r="B18" s="327" t="s">
        <v>411</v>
      </c>
      <c r="C18" s="328"/>
    </row>
    <row r="19" spans="2:8" s="322" customFormat="1" ht="27.6" x14ac:dyDescent="0.25">
      <c r="B19" s="327" t="s">
        <v>412</v>
      </c>
      <c r="C19" s="328"/>
    </row>
    <row r="20" spans="2:8" s="322" customFormat="1" ht="14.4" thickBot="1" x14ac:dyDescent="0.3">
      <c r="B20" s="329" t="s">
        <v>413</v>
      </c>
      <c r="C20" s="330"/>
    </row>
    <row r="21" spans="2:8" s="322" customFormat="1" ht="13.8" x14ac:dyDescent="0.25">
      <c r="B21" s="331"/>
      <c r="C21" s="331"/>
    </row>
    <row r="22" spans="2:8" ht="36.6" thickBot="1" x14ac:dyDescent="0.4">
      <c r="B22" s="376" t="s">
        <v>414</v>
      </c>
    </row>
    <row r="23" spans="2:8" ht="23.4" customHeight="1" thickBot="1" x14ac:dyDescent="0.3">
      <c r="B23" s="332" t="s">
        <v>415</v>
      </c>
      <c r="C23" s="333" t="s">
        <v>416</v>
      </c>
    </row>
    <row r="24" spans="2:8" ht="30" customHeight="1" thickBot="1" x14ac:dyDescent="0.3">
      <c r="B24" s="334" t="s">
        <v>417</v>
      </c>
      <c r="C24" s="335"/>
    </row>
    <row r="25" spans="2:8" ht="13.8" x14ac:dyDescent="0.25"/>
    <row r="26" spans="2:8" ht="13.8" x14ac:dyDescent="0.25"/>
    <row r="27" spans="2:8" ht="18.600000000000001" thickBot="1" x14ac:dyDescent="0.4">
      <c r="B27" s="336" t="s">
        <v>418</v>
      </c>
      <c r="C27" s="336"/>
      <c r="D27" s="337"/>
    </row>
    <row r="28" spans="2:8" ht="18.600000000000001" thickBot="1" x14ac:dyDescent="0.4">
      <c r="B28" s="361"/>
      <c r="C28" s="512" t="s">
        <v>438</v>
      </c>
      <c r="D28" s="513"/>
      <c r="E28" s="508" t="s">
        <v>439</v>
      </c>
      <c r="F28" s="509"/>
      <c r="G28" s="510" t="s">
        <v>440</v>
      </c>
      <c r="H28" s="511"/>
    </row>
    <row r="29" spans="2:8" s="340" customFormat="1" ht="27.75" customHeight="1" thickBot="1" x14ac:dyDescent="0.35">
      <c r="B29" s="338" t="s">
        <v>419</v>
      </c>
      <c r="C29" s="339" t="s">
        <v>420</v>
      </c>
      <c r="D29" s="339" t="s">
        <v>421</v>
      </c>
      <c r="E29" s="339" t="s">
        <v>420</v>
      </c>
      <c r="F29" s="339" t="s">
        <v>421</v>
      </c>
      <c r="G29" s="339" t="s">
        <v>420</v>
      </c>
      <c r="H29" s="339" t="s">
        <v>421</v>
      </c>
    </row>
    <row r="30" spans="2:8" ht="16.2" thickBot="1" x14ac:dyDescent="0.3">
      <c r="B30" s="341" t="s">
        <v>422</v>
      </c>
      <c r="C30" s="342"/>
      <c r="D30" s="342"/>
      <c r="E30" s="342"/>
      <c r="F30" s="342"/>
      <c r="G30" s="342"/>
      <c r="H30" s="342"/>
    </row>
    <row r="31" spans="2:8" ht="16.2" thickBot="1" x14ac:dyDescent="0.3">
      <c r="B31" s="341" t="s">
        <v>423</v>
      </c>
      <c r="C31" s="342"/>
      <c r="D31" s="342"/>
      <c r="E31" s="342"/>
      <c r="F31" s="342"/>
      <c r="G31" s="342"/>
      <c r="H31" s="342"/>
    </row>
    <row r="32" spans="2:8" ht="16.2" thickBot="1" x14ac:dyDescent="0.3">
      <c r="B32" s="341" t="s">
        <v>424</v>
      </c>
      <c r="C32" s="342"/>
      <c r="D32" s="342"/>
      <c r="E32" s="342"/>
      <c r="F32" s="342"/>
      <c r="G32" s="342"/>
      <c r="H32" s="342"/>
    </row>
    <row r="33" spans="2:8" ht="16.2" thickBot="1" x14ac:dyDescent="0.3">
      <c r="B33" s="341" t="s">
        <v>425</v>
      </c>
      <c r="C33" s="342"/>
      <c r="D33" s="342"/>
      <c r="E33" s="342"/>
      <c r="F33" s="342"/>
      <c r="G33" s="342"/>
      <c r="H33" s="342"/>
    </row>
    <row r="34" spans="2:8" ht="16.2" thickBot="1" x14ac:dyDescent="0.3">
      <c r="B34" s="341" t="s">
        <v>426</v>
      </c>
      <c r="C34" s="343"/>
      <c r="D34" s="343"/>
      <c r="E34" s="343"/>
      <c r="F34" s="343"/>
      <c r="G34" s="343"/>
      <c r="H34" s="343"/>
    </row>
    <row r="35" spans="2:8" ht="16.2" thickBot="1" x14ac:dyDescent="0.3">
      <c r="B35" s="344" t="s">
        <v>427</v>
      </c>
      <c r="C35" s="345"/>
      <c r="D35" s="346"/>
      <c r="E35" s="345"/>
      <c r="F35" s="346"/>
      <c r="G35" s="345"/>
      <c r="H35" s="346"/>
    </row>
    <row r="36" spans="2:8" ht="16.2" thickBot="1" x14ac:dyDescent="0.3">
      <c r="B36" s="347" t="s">
        <v>428</v>
      </c>
      <c r="C36" s="348">
        <f>SUM(C30:C35)</f>
        <v>0</v>
      </c>
      <c r="D36" s="348">
        <f>SUM(D30:D35)</f>
        <v>0</v>
      </c>
      <c r="E36" s="348">
        <f>SUM(E30:E35)</f>
        <v>0</v>
      </c>
      <c r="F36" s="348">
        <f>SUM(F30:F35)</f>
        <v>0</v>
      </c>
      <c r="G36" s="348">
        <f t="shared" ref="G36:H36" si="0">SUM(G30:G35)</f>
        <v>0</v>
      </c>
      <c r="H36" s="348">
        <f t="shared" si="0"/>
        <v>0</v>
      </c>
    </row>
    <row r="37" spans="2:8" ht="15.6" x14ac:dyDescent="0.25">
      <c r="B37" s="377"/>
      <c r="C37" s="378"/>
      <c r="D37" s="349"/>
    </row>
    <row r="38" spans="2:8" ht="18" x14ac:dyDescent="0.35">
      <c r="B38" s="379" t="s">
        <v>429</v>
      </c>
      <c r="C38" s="379"/>
    </row>
    <row r="39" spans="2:8" ht="18.600000000000001" thickBot="1" x14ac:dyDescent="0.4">
      <c r="B39" s="380"/>
      <c r="C39" s="381"/>
    </row>
    <row r="40" spans="2:8" s="352" customFormat="1" ht="30" customHeight="1" thickBot="1" x14ac:dyDescent="0.35">
      <c r="B40" s="350" t="s">
        <v>419</v>
      </c>
      <c r="C40" s="351" t="s">
        <v>430</v>
      </c>
      <c r="D40" s="351" t="s">
        <v>431</v>
      </c>
    </row>
    <row r="41" spans="2:8" ht="16.2" thickBot="1" x14ac:dyDescent="0.3">
      <c r="B41" s="341" t="s">
        <v>422</v>
      </c>
      <c r="C41" s="342"/>
      <c r="D41" s="342"/>
    </row>
    <row r="42" spans="2:8" ht="16.2" thickBot="1" x14ac:dyDescent="0.3">
      <c r="B42" s="341" t="s">
        <v>423</v>
      </c>
      <c r="C42" s="342"/>
      <c r="D42" s="342"/>
    </row>
    <row r="43" spans="2:8" ht="16.2" thickBot="1" x14ac:dyDescent="0.3">
      <c r="B43" s="341" t="s">
        <v>424</v>
      </c>
      <c r="C43" s="342"/>
      <c r="D43" s="342"/>
    </row>
    <row r="44" spans="2:8" ht="16.2" thickBot="1" x14ac:dyDescent="0.3">
      <c r="B44" s="341" t="s">
        <v>425</v>
      </c>
      <c r="C44" s="342"/>
      <c r="D44" s="342"/>
    </row>
    <row r="45" spans="2:8" ht="16.2" thickBot="1" x14ac:dyDescent="0.3">
      <c r="B45" s="341" t="s">
        <v>426</v>
      </c>
      <c r="C45" s="342"/>
      <c r="D45" s="342"/>
    </row>
    <row r="46" spans="2:8" ht="16.2" thickBot="1" x14ac:dyDescent="0.3">
      <c r="B46" s="341" t="s">
        <v>427</v>
      </c>
      <c r="C46" s="342"/>
      <c r="D46" s="342"/>
    </row>
    <row r="47" spans="2:8" ht="16.2" thickBot="1" x14ac:dyDescent="0.3">
      <c r="B47" s="353" t="s">
        <v>428</v>
      </c>
      <c r="C47" s="348">
        <f>SUM(C41:C46)</f>
        <v>0</v>
      </c>
      <c r="D47" s="348">
        <f>SUM(D41:D46)</f>
        <v>0</v>
      </c>
    </row>
    <row r="48" spans="2:8" ht="15.6" x14ac:dyDescent="0.25">
      <c r="B48" s="377"/>
      <c r="C48" s="378"/>
      <c r="D48" s="349"/>
    </row>
    <row r="49" spans="1:4" ht="18" x14ac:dyDescent="0.35">
      <c r="B49" s="379" t="s">
        <v>432</v>
      </c>
      <c r="C49" s="379"/>
    </row>
    <row r="50" spans="1:4" ht="18.600000000000001" thickBot="1" x14ac:dyDescent="0.4">
      <c r="B50" s="380"/>
      <c r="C50" s="381"/>
    </row>
    <row r="51" spans="1:4" ht="16.2" thickBot="1" x14ac:dyDescent="0.3">
      <c r="B51" s="350" t="s">
        <v>419</v>
      </c>
      <c r="C51" s="351" t="s">
        <v>433</v>
      </c>
      <c r="D51" s="351" t="s">
        <v>434</v>
      </c>
    </row>
    <row r="52" spans="1:4" ht="16.2" thickBot="1" x14ac:dyDescent="0.3">
      <c r="B52" s="341" t="s">
        <v>422</v>
      </c>
      <c r="C52" s="342"/>
      <c r="D52" s="342"/>
    </row>
    <row r="53" spans="1:4" ht="16.2" thickBot="1" x14ac:dyDescent="0.3">
      <c r="B53" s="341" t="s">
        <v>423</v>
      </c>
      <c r="C53" s="342"/>
      <c r="D53" s="342"/>
    </row>
    <row r="54" spans="1:4" ht="16.2" thickBot="1" x14ac:dyDescent="0.3">
      <c r="B54" s="341" t="s">
        <v>424</v>
      </c>
      <c r="C54" s="342"/>
      <c r="D54" s="342"/>
    </row>
    <row r="55" spans="1:4" ht="16.2" thickBot="1" x14ac:dyDescent="0.3">
      <c r="B55" s="341" t="s">
        <v>425</v>
      </c>
      <c r="C55" s="342"/>
      <c r="D55" s="342"/>
    </row>
    <row r="56" spans="1:4" ht="16.2" thickBot="1" x14ac:dyDescent="0.3">
      <c r="B56" s="341" t="s">
        <v>426</v>
      </c>
      <c r="C56" s="342"/>
      <c r="D56" s="342"/>
    </row>
    <row r="57" spans="1:4" ht="16.2" thickBot="1" x14ac:dyDescent="0.3">
      <c r="B57" s="341" t="s">
        <v>427</v>
      </c>
      <c r="C57" s="342"/>
      <c r="D57" s="342"/>
    </row>
    <row r="58" spans="1:4" ht="16.2" thickBot="1" x14ac:dyDescent="0.3">
      <c r="B58" s="353" t="s">
        <v>428</v>
      </c>
      <c r="C58" s="354">
        <f>SUM(C52:C57)</f>
        <v>0</v>
      </c>
      <c r="D58" s="354">
        <f>SUM(D52:D57)</f>
        <v>0</v>
      </c>
    </row>
    <row r="59" spans="1:4" ht="13.8" x14ac:dyDescent="0.25"/>
    <row r="60" spans="1:4" ht="13.8" x14ac:dyDescent="0.25"/>
    <row r="61" spans="1:4" ht="13.8" x14ac:dyDescent="0.25"/>
    <row r="62" spans="1:4" ht="18.600000000000001" customHeight="1" x14ac:dyDescent="0.3">
      <c r="B62" s="355"/>
      <c r="C62" s="352"/>
      <c r="D62" s="352"/>
    </row>
    <row r="63" spans="1:4" ht="18.600000000000001" customHeight="1" x14ac:dyDescent="0.3">
      <c r="B63" s="356" t="s">
        <v>435</v>
      </c>
      <c r="C63" s="352"/>
      <c r="D63" s="357" t="s">
        <v>436</v>
      </c>
    </row>
    <row r="64" spans="1:4" ht="18.600000000000001" customHeight="1" x14ac:dyDescent="0.3">
      <c r="A64" s="358"/>
      <c r="B64" s="359"/>
      <c r="C64" s="352"/>
      <c r="D64" s="352"/>
    </row>
    <row r="65" spans="1:4" ht="18.600000000000001" customHeight="1" x14ac:dyDescent="0.3">
      <c r="A65" s="358"/>
      <c r="B65" s="359"/>
      <c r="C65" s="352"/>
      <c r="D65" s="352"/>
    </row>
    <row r="66" spans="1:4" ht="18.600000000000001" customHeight="1" x14ac:dyDescent="0.3">
      <c r="A66" s="358"/>
      <c r="B66" s="360"/>
      <c r="C66" s="352"/>
      <c r="D66" s="352"/>
    </row>
    <row r="67" spans="1:4" ht="18.600000000000001" customHeight="1" x14ac:dyDescent="0.3">
      <c r="A67" s="358"/>
      <c r="B67" s="357" t="s">
        <v>84</v>
      </c>
      <c r="C67" s="352"/>
      <c r="D67" s="357" t="s">
        <v>85</v>
      </c>
    </row>
    <row r="68" spans="1:4" ht="18.600000000000001" customHeight="1" x14ac:dyDescent="0.25">
      <c r="A68" s="358"/>
    </row>
    <row r="69" spans="1:4" ht="18.600000000000001" customHeight="1" x14ac:dyDescent="0.25">
      <c r="A69" s="358"/>
    </row>
    <row r="70" spans="1:4" ht="18.600000000000001" customHeight="1" x14ac:dyDescent="0.25"/>
  </sheetData>
  <mergeCells count="13">
    <mergeCell ref="E8:F8"/>
    <mergeCell ref="G8:H8"/>
    <mergeCell ref="C28:D28"/>
    <mergeCell ref="E28:F28"/>
    <mergeCell ref="G28:H28"/>
    <mergeCell ref="B14:C14"/>
    <mergeCell ref="B15:C15"/>
    <mergeCell ref="C8:D8"/>
    <mergeCell ref="C2:D2"/>
    <mergeCell ref="C3:D3"/>
    <mergeCell ref="C4:D4"/>
    <mergeCell ref="C5:D5"/>
    <mergeCell ref="C6:D6"/>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0"/>
  <sheetViews>
    <sheetView topLeftCell="A83" zoomScale="120" zoomScaleNormal="120" workbookViewId="0">
      <selection activeCell="H80" sqref="H80"/>
    </sheetView>
  </sheetViews>
  <sheetFormatPr defaultColWidth="8.88671875" defaultRowHeight="11.4" x14ac:dyDescent="0.2"/>
  <cols>
    <col min="1" max="2" width="8.88671875" style="5"/>
    <col min="3" max="3" width="23.109375" style="5" bestFit="1" customWidth="1"/>
    <col min="4" max="4" width="39.77734375" style="5" customWidth="1"/>
    <col min="5" max="5" width="20.88671875" style="5" customWidth="1"/>
    <col min="6" max="6" width="22.44140625" style="6" customWidth="1"/>
    <col min="7" max="7" width="18.6640625" style="5" customWidth="1"/>
    <col min="8" max="8" width="23" style="5" customWidth="1"/>
    <col min="9" max="16384" width="8.88671875" style="5"/>
  </cols>
  <sheetData>
    <row r="1" spans="1:7" ht="12" thickBot="1" x14ac:dyDescent="0.25"/>
    <row r="2" spans="1:7" s="7" customFormat="1" ht="14.4" thickBot="1" x14ac:dyDescent="0.3">
      <c r="C2" s="8" t="s">
        <v>11</v>
      </c>
      <c r="D2" s="520" t="s">
        <v>236</v>
      </c>
      <c r="E2" s="521"/>
      <c r="F2" s="521"/>
      <c r="G2" s="522"/>
    </row>
    <row r="3" spans="1:7" s="9" customFormat="1" ht="14.4" thickBot="1" x14ac:dyDescent="0.3">
      <c r="C3" s="8" t="s">
        <v>12</v>
      </c>
      <c r="D3" s="10" t="s">
        <v>86</v>
      </c>
      <c r="E3" s="11"/>
      <c r="F3" s="11"/>
      <c r="G3" s="12"/>
    </row>
    <row r="4" spans="1:7" s="7" customFormat="1" ht="14.4" thickBot="1" x14ac:dyDescent="0.3">
      <c r="C4" s="8" t="s">
        <v>14</v>
      </c>
      <c r="D4" s="10" t="s">
        <v>15</v>
      </c>
      <c r="E4" s="11"/>
      <c r="F4" s="11"/>
      <c r="G4" s="12"/>
    </row>
    <row r="5" spans="1:7" s="7" customFormat="1" ht="14.4" thickBot="1" x14ac:dyDescent="0.3">
      <c r="C5" s="8" t="s">
        <v>229</v>
      </c>
      <c r="D5" s="536" t="s">
        <v>87</v>
      </c>
      <c r="E5" s="537"/>
      <c r="F5" s="537"/>
      <c r="G5" s="538"/>
    </row>
    <row r="6" spans="1:7" s="7" customFormat="1" ht="14.4" thickBot="1" x14ac:dyDescent="0.3">
      <c r="C6" s="8" t="s">
        <v>16</v>
      </c>
      <c r="D6" s="542"/>
      <c r="E6" s="543"/>
      <c r="F6" s="543"/>
      <c r="G6" s="544"/>
    </row>
    <row r="7" spans="1:7" customFormat="1" ht="16.8" customHeight="1" x14ac:dyDescent="0.3">
      <c r="A7" s="7"/>
      <c r="B7" s="5"/>
      <c r="C7" s="259" t="s">
        <v>17</v>
      </c>
      <c r="D7" s="260"/>
      <c r="E7" s="260"/>
      <c r="F7" s="260"/>
      <c r="G7" s="261"/>
    </row>
    <row r="8" spans="1:7" customFormat="1" ht="15.6" x14ac:dyDescent="0.3">
      <c r="A8" s="7"/>
      <c r="B8" s="5"/>
      <c r="C8" s="523" t="s">
        <v>103</v>
      </c>
      <c r="D8" s="524"/>
      <c r="E8" s="524"/>
      <c r="F8" s="524"/>
      <c r="G8" s="525"/>
    </row>
    <row r="9" spans="1:7" customFormat="1" ht="29.4" customHeight="1" x14ac:dyDescent="0.3">
      <c r="A9" s="7"/>
      <c r="B9" s="5"/>
      <c r="C9" s="526" t="s">
        <v>18</v>
      </c>
      <c r="D9" s="527"/>
      <c r="E9" s="527"/>
      <c r="F9" s="527"/>
      <c r="G9" s="528"/>
    </row>
    <row r="10" spans="1:7" customFormat="1" ht="15.6" x14ac:dyDescent="0.3">
      <c r="A10" s="7"/>
      <c r="B10" s="5"/>
      <c r="C10" s="523" t="s">
        <v>19</v>
      </c>
      <c r="D10" s="524"/>
      <c r="E10" s="524"/>
      <c r="F10" s="524"/>
      <c r="G10" s="525"/>
    </row>
    <row r="11" spans="1:7" customFormat="1" ht="32.4" customHeight="1" x14ac:dyDescent="0.3">
      <c r="A11" s="7"/>
      <c r="B11" s="5"/>
      <c r="C11" s="526" t="s">
        <v>104</v>
      </c>
      <c r="D11" s="527"/>
      <c r="E11" s="527"/>
      <c r="F11" s="527"/>
      <c r="G11" s="528"/>
    </row>
    <row r="12" spans="1:7" s="18" customFormat="1" ht="16.5" customHeight="1" x14ac:dyDescent="0.3">
      <c r="A12" s="7"/>
      <c r="C12" s="523" t="s">
        <v>20</v>
      </c>
      <c r="D12" s="524"/>
      <c r="E12" s="524"/>
      <c r="F12" s="524"/>
      <c r="G12" s="525"/>
    </row>
    <row r="13" spans="1:7" customFormat="1" ht="15.6" customHeight="1" x14ac:dyDescent="0.3">
      <c r="A13" s="7"/>
      <c r="B13" s="5"/>
      <c r="C13" s="526" t="s">
        <v>21</v>
      </c>
      <c r="D13" s="527"/>
      <c r="E13" s="527"/>
      <c r="F13" s="527"/>
      <c r="G13" s="528"/>
    </row>
    <row r="14" spans="1:7" customFormat="1" ht="14.4" x14ac:dyDescent="0.3">
      <c r="A14" s="7"/>
      <c r="B14" s="5"/>
      <c r="C14" s="526"/>
      <c r="D14" s="527"/>
      <c r="E14" s="527"/>
      <c r="F14" s="527"/>
      <c r="G14" s="528"/>
    </row>
    <row r="15" spans="1:7" customFormat="1" ht="30.6" customHeight="1" x14ac:dyDescent="0.3">
      <c r="A15" s="7"/>
      <c r="B15" s="5"/>
      <c r="C15" s="548" t="s">
        <v>22</v>
      </c>
      <c r="D15" s="549"/>
      <c r="E15" s="549"/>
      <c r="F15" s="549"/>
      <c r="G15" s="550"/>
    </row>
    <row r="16" spans="1:7" customFormat="1" ht="49.2" customHeight="1" x14ac:dyDescent="0.3">
      <c r="A16" s="7"/>
      <c r="B16" s="5"/>
      <c r="C16" s="551" t="s">
        <v>231</v>
      </c>
      <c r="D16" s="552"/>
      <c r="E16" s="552"/>
      <c r="F16" s="552"/>
      <c r="G16" s="553"/>
    </row>
    <row r="17" spans="1:8" customFormat="1" ht="100.2" customHeight="1" thickBot="1" x14ac:dyDescent="0.35">
      <c r="A17" s="7"/>
      <c r="B17" s="5"/>
      <c r="C17" s="554" t="s">
        <v>232</v>
      </c>
      <c r="D17" s="555"/>
      <c r="E17" s="555"/>
      <c r="F17" s="555"/>
      <c r="G17" s="556"/>
    </row>
    <row r="19" spans="1:8" ht="12" thickBot="1" x14ac:dyDescent="0.25"/>
    <row r="20" spans="1:8" ht="16.2" thickBot="1" x14ac:dyDescent="0.35">
      <c r="A20" s="19"/>
      <c r="B20" s="19"/>
      <c r="C20" s="539" t="s">
        <v>23</v>
      </c>
      <c r="D20" s="540"/>
      <c r="E20" s="540"/>
      <c r="F20" s="540"/>
      <c r="G20" s="540"/>
      <c r="H20" s="541"/>
    </row>
    <row r="21" spans="1:8" ht="14.4" thickBot="1" x14ac:dyDescent="0.3">
      <c r="A21" s="19"/>
      <c r="B21" s="19"/>
      <c r="C21" s="545" t="s">
        <v>235</v>
      </c>
      <c r="D21" s="546"/>
      <c r="E21" s="546"/>
      <c r="F21" s="546"/>
      <c r="G21" s="546"/>
      <c r="H21" s="547"/>
    </row>
    <row r="22" spans="1:8" ht="25.8" customHeight="1" thickBot="1" x14ac:dyDescent="0.25">
      <c r="C22" s="20" t="s">
        <v>24</v>
      </c>
      <c r="D22" s="21" t="s">
        <v>25</v>
      </c>
      <c r="E22" s="21" t="s">
        <v>26</v>
      </c>
      <c r="F22" s="22" t="s">
        <v>27</v>
      </c>
      <c r="G22" s="23" t="s">
        <v>28</v>
      </c>
      <c r="H22" s="24" t="s">
        <v>29</v>
      </c>
    </row>
    <row r="23" spans="1:8" ht="14.4" customHeight="1" x14ac:dyDescent="0.2">
      <c r="C23" s="25">
        <v>1</v>
      </c>
      <c r="D23" s="42" t="s">
        <v>30</v>
      </c>
      <c r="E23" s="300">
        <v>867</v>
      </c>
      <c r="F23" s="27" t="s">
        <v>31</v>
      </c>
      <c r="G23" s="28"/>
      <c r="H23" s="29">
        <f t="shared" ref="H23:H35" si="0">(E23*G23)*12</f>
        <v>0</v>
      </c>
    </row>
    <row r="24" spans="1:8" ht="14.4" customHeight="1" x14ac:dyDescent="0.2">
      <c r="C24" s="25">
        <v>2</v>
      </c>
      <c r="D24" s="30" t="s">
        <v>32</v>
      </c>
      <c r="E24" s="27">
        <v>999</v>
      </c>
      <c r="F24" s="31" t="s">
        <v>31</v>
      </c>
      <c r="G24" s="32"/>
      <c r="H24" s="29">
        <f t="shared" si="0"/>
        <v>0</v>
      </c>
    </row>
    <row r="25" spans="1:8" ht="14.4" customHeight="1" x14ac:dyDescent="0.2">
      <c r="C25" s="25">
        <v>3</v>
      </c>
      <c r="D25" s="33" t="s">
        <v>33</v>
      </c>
      <c r="E25" s="27">
        <v>324</v>
      </c>
      <c r="F25" s="31" t="s">
        <v>31</v>
      </c>
      <c r="G25" s="32"/>
      <c r="H25" s="29">
        <f t="shared" si="0"/>
        <v>0</v>
      </c>
    </row>
    <row r="26" spans="1:8" ht="14.4" customHeight="1" x14ac:dyDescent="0.2">
      <c r="C26" s="25">
        <v>4</v>
      </c>
      <c r="D26" s="33" t="s">
        <v>506</v>
      </c>
      <c r="E26" s="27">
        <v>233</v>
      </c>
      <c r="F26" s="31" t="s">
        <v>31</v>
      </c>
      <c r="G26" s="32"/>
      <c r="H26" s="29">
        <f>(E26*G26)*12</f>
        <v>0</v>
      </c>
    </row>
    <row r="27" spans="1:8" ht="14.4" customHeight="1" x14ac:dyDescent="0.2">
      <c r="C27" s="25">
        <v>5</v>
      </c>
      <c r="D27" s="30" t="s">
        <v>34</v>
      </c>
      <c r="E27" s="27">
        <v>631</v>
      </c>
      <c r="F27" s="31" t="s">
        <v>31</v>
      </c>
      <c r="G27" s="32"/>
      <c r="H27" s="29">
        <f t="shared" si="0"/>
        <v>0</v>
      </c>
    </row>
    <row r="28" spans="1:8" x14ac:dyDescent="0.2">
      <c r="C28" s="25">
        <v>6</v>
      </c>
      <c r="D28" s="34" t="s">
        <v>35</v>
      </c>
      <c r="E28" s="27">
        <v>443</v>
      </c>
      <c r="F28" s="31" t="s">
        <v>31</v>
      </c>
      <c r="G28" s="32"/>
      <c r="H28" s="29">
        <f t="shared" si="0"/>
        <v>0</v>
      </c>
    </row>
    <row r="29" spans="1:8" ht="14.4" customHeight="1" x14ac:dyDescent="0.2">
      <c r="C29" s="25">
        <v>7</v>
      </c>
      <c r="D29" s="30" t="s">
        <v>36</v>
      </c>
      <c r="E29" s="27">
        <v>833</v>
      </c>
      <c r="F29" s="31" t="s">
        <v>31</v>
      </c>
      <c r="G29" s="32"/>
      <c r="H29" s="29">
        <f t="shared" si="0"/>
        <v>0</v>
      </c>
    </row>
    <row r="30" spans="1:8" ht="14.4" customHeight="1" x14ac:dyDescent="0.2">
      <c r="C30" s="25">
        <v>8</v>
      </c>
      <c r="D30" s="34" t="s">
        <v>37</v>
      </c>
      <c r="E30" s="27">
        <v>1228</v>
      </c>
      <c r="F30" s="31" t="s">
        <v>31</v>
      </c>
      <c r="G30" s="32"/>
      <c r="H30" s="29">
        <f t="shared" si="0"/>
        <v>0</v>
      </c>
    </row>
    <row r="31" spans="1:8" ht="14.4" customHeight="1" x14ac:dyDescent="0.2">
      <c r="C31" s="25">
        <v>9</v>
      </c>
      <c r="D31" s="30" t="s">
        <v>38</v>
      </c>
      <c r="E31" s="27">
        <v>547</v>
      </c>
      <c r="F31" s="31" t="s">
        <v>31</v>
      </c>
      <c r="G31" s="32"/>
      <c r="H31" s="29">
        <f t="shared" si="0"/>
        <v>0</v>
      </c>
    </row>
    <row r="32" spans="1:8" ht="14.4" customHeight="1" x14ac:dyDescent="0.2">
      <c r="C32" s="25">
        <v>10</v>
      </c>
      <c r="D32" s="30" t="s">
        <v>39</v>
      </c>
      <c r="E32" s="27">
        <v>500</v>
      </c>
      <c r="F32" s="31" t="s">
        <v>31</v>
      </c>
      <c r="G32" s="32"/>
      <c r="H32" s="29">
        <f t="shared" si="0"/>
        <v>0</v>
      </c>
    </row>
    <row r="33" spans="3:10" ht="14.4" customHeight="1" x14ac:dyDescent="0.2">
      <c r="C33" s="25">
        <v>11</v>
      </c>
      <c r="D33" s="34" t="s">
        <v>40</v>
      </c>
      <c r="E33" s="27">
        <v>477</v>
      </c>
      <c r="F33" s="31" t="s">
        <v>31</v>
      </c>
      <c r="G33" s="32"/>
      <c r="H33" s="29">
        <f t="shared" si="0"/>
        <v>0</v>
      </c>
    </row>
    <row r="34" spans="3:10" ht="22.8" x14ac:dyDescent="0.2">
      <c r="C34" s="25">
        <v>12</v>
      </c>
      <c r="D34" s="35" t="s">
        <v>41</v>
      </c>
      <c r="E34" s="27">
        <v>1184</v>
      </c>
      <c r="F34" s="31" t="s">
        <v>31</v>
      </c>
      <c r="G34" s="36"/>
      <c r="H34" s="29">
        <f t="shared" si="0"/>
        <v>0</v>
      </c>
    </row>
    <row r="35" spans="3:10" ht="14.4" customHeight="1" thickBot="1" x14ac:dyDescent="0.25">
      <c r="C35" s="496">
        <v>13</v>
      </c>
      <c r="D35" s="35" t="s">
        <v>42</v>
      </c>
      <c r="E35" s="497">
        <v>161</v>
      </c>
      <c r="F35" s="498" t="s">
        <v>31</v>
      </c>
      <c r="G35" s="36"/>
      <c r="H35" s="499">
        <f t="shared" si="0"/>
        <v>0</v>
      </c>
    </row>
    <row r="36" spans="3:10" ht="17.399999999999999" customHeight="1" x14ac:dyDescent="0.2">
      <c r="C36" s="534" t="s">
        <v>43</v>
      </c>
      <c r="D36" s="535"/>
      <c r="E36" s="535"/>
      <c r="F36" s="535"/>
      <c r="G36" s="535"/>
      <c r="H36" s="50">
        <f>SUM(H23:H35)</f>
        <v>0</v>
      </c>
    </row>
    <row r="37" spans="3:10" ht="17.399999999999999" customHeight="1" x14ac:dyDescent="0.2">
      <c r="C37" s="518" t="s">
        <v>44</v>
      </c>
      <c r="D37" s="519"/>
      <c r="E37" s="519"/>
      <c r="F37" s="519"/>
      <c r="G37" s="519"/>
      <c r="H37" s="38">
        <f>H36*15%</f>
        <v>0</v>
      </c>
    </row>
    <row r="38" spans="3:10" ht="17.399999999999999" customHeight="1" x14ac:dyDescent="0.25">
      <c r="C38" s="516" t="s">
        <v>61</v>
      </c>
      <c r="D38" s="517"/>
      <c r="E38" s="517"/>
      <c r="F38" s="517"/>
      <c r="G38" s="517"/>
      <c r="H38" s="52">
        <f>H36+H37</f>
        <v>0</v>
      </c>
    </row>
    <row r="39" spans="3:10" ht="17.399999999999999" customHeight="1" x14ac:dyDescent="0.25">
      <c r="C39" s="516" t="s">
        <v>62</v>
      </c>
      <c r="D39" s="517"/>
      <c r="E39" s="517"/>
      <c r="F39" s="517"/>
      <c r="G39" s="517"/>
      <c r="H39" s="52">
        <f>(H38*$D$91)+H38</f>
        <v>0</v>
      </c>
    </row>
    <row r="40" spans="3:10" ht="17.399999999999999" customHeight="1" x14ac:dyDescent="0.25">
      <c r="C40" s="516" t="s">
        <v>63</v>
      </c>
      <c r="D40" s="517"/>
      <c r="E40" s="517"/>
      <c r="F40" s="517"/>
      <c r="G40" s="517"/>
      <c r="H40" s="52">
        <f>(H39*$E$91)+H39</f>
        <v>0</v>
      </c>
    </row>
    <row r="41" spans="3:10" ht="17.399999999999999" customHeight="1" x14ac:dyDescent="0.25">
      <c r="C41" s="516" t="s">
        <v>64</v>
      </c>
      <c r="D41" s="517"/>
      <c r="E41" s="517"/>
      <c r="F41" s="517"/>
      <c r="G41" s="517"/>
      <c r="H41" s="52">
        <f>(H40*$F$91)+H40</f>
        <v>0</v>
      </c>
    </row>
    <row r="42" spans="3:10" ht="17.399999999999999" customHeight="1" thickBot="1" x14ac:dyDescent="0.3">
      <c r="C42" s="518" t="s">
        <v>65</v>
      </c>
      <c r="D42" s="519"/>
      <c r="E42" s="519"/>
      <c r="F42" s="519"/>
      <c r="G42" s="519"/>
      <c r="H42" s="53">
        <f>(H41*$G$91)+H41</f>
        <v>0</v>
      </c>
    </row>
    <row r="43" spans="3:10" ht="17.399999999999999" customHeight="1" thickBot="1" x14ac:dyDescent="0.3">
      <c r="C43" s="529" t="s">
        <v>45</v>
      </c>
      <c r="D43" s="530"/>
      <c r="E43" s="530"/>
      <c r="F43" s="530"/>
      <c r="G43" s="530"/>
      <c r="H43" s="39">
        <f>H38+H39+H40+H41+H42</f>
        <v>0</v>
      </c>
    </row>
    <row r="44" spans="3:10" ht="12" x14ac:dyDescent="0.2">
      <c r="C44" s="460"/>
      <c r="D44" s="460"/>
      <c r="E44" s="460"/>
      <c r="F44" s="460"/>
      <c r="G44" s="460"/>
      <c r="H44" s="464"/>
      <c r="I44" s="462"/>
      <c r="J44" s="462"/>
    </row>
    <row r="45" spans="3:10" ht="16.8" customHeight="1" thickBot="1" x14ac:dyDescent="0.25">
      <c r="C45" s="462"/>
      <c r="D45" s="462"/>
      <c r="E45" s="462"/>
      <c r="F45" s="463"/>
      <c r="G45" s="462"/>
      <c r="H45" s="462"/>
      <c r="I45" s="462"/>
      <c r="J45" s="462"/>
    </row>
    <row r="46" spans="3:10" ht="19.2" customHeight="1" thickBot="1" x14ac:dyDescent="0.35">
      <c r="C46" s="531" t="s">
        <v>46</v>
      </c>
      <c r="D46" s="532"/>
      <c r="E46" s="532"/>
      <c r="F46" s="532"/>
      <c r="G46" s="532"/>
      <c r="H46" s="533"/>
    </row>
    <row r="47" spans="3:10" ht="24.6" thickBot="1" x14ac:dyDescent="0.25">
      <c r="C47" s="41" t="s">
        <v>24</v>
      </c>
      <c r="D47" s="21" t="s">
        <v>47</v>
      </c>
      <c r="E47" s="21" t="s">
        <v>26</v>
      </c>
      <c r="F47" s="22" t="s">
        <v>27</v>
      </c>
      <c r="G47" s="23" t="s">
        <v>28</v>
      </c>
      <c r="H47" s="24" t="s">
        <v>29</v>
      </c>
    </row>
    <row r="48" spans="3:10" ht="19.2" customHeight="1" x14ac:dyDescent="0.2">
      <c r="C48" s="25">
        <v>1</v>
      </c>
      <c r="D48" s="42" t="s">
        <v>48</v>
      </c>
      <c r="E48" s="43">
        <v>1604</v>
      </c>
      <c r="F48" s="44" t="s">
        <v>49</v>
      </c>
      <c r="G48" s="45"/>
      <c r="H48" s="29">
        <f t="shared" ref="H48:H60" si="1">(E48*G48)*12</f>
        <v>0</v>
      </c>
    </row>
    <row r="49" spans="3:8" ht="25.2" customHeight="1" x14ac:dyDescent="0.2">
      <c r="C49" s="25">
        <v>2</v>
      </c>
      <c r="D49" s="34" t="s">
        <v>50</v>
      </c>
      <c r="E49" s="43">
        <v>806</v>
      </c>
      <c r="F49" s="37" t="s">
        <v>49</v>
      </c>
      <c r="G49" s="46"/>
      <c r="H49" s="29">
        <f t="shared" si="1"/>
        <v>0</v>
      </c>
    </row>
    <row r="50" spans="3:8" ht="19.2" customHeight="1" x14ac:dyDescent="0.2">
      <c r="C50" s="25">
        <v>3</v>
      </c>
      <c r="D50" s="34" t="s">
        <v>51</v>
      </c>
      <c r="E50" s="43">
        <v>3859</v>
      </c>
      <c r="F50" s="37" t="s">
        <v>49</v>
      </c>
      <c r="G50" s="46"/>
      <c r="H50" s="29">
        <f t="shared" si="1"/>
        <v>0</v>
      </c>
    </row>
    <row r="51" spans="3:8" ht="19.2" customHeight="1" x14ac:dyDescent="0.2">
      <c r="C51" s="25">
        <v>4</v>
      </c>
      <c r="D51" s="34" t="s">
        <v>52</v>
      </c>
      <c r="E51" s="43">
        <v>36</v>
      </c>
      <c r="F51" s="37" t="s">
        <v>49</v>
      </c>
      <c r="G51" s="46"/>
      <c r="H51" s="29">
        <f t="shared" si="1"/>
        <v>0</v>
      </c>
    </row>
    <row r="52" spans="3:8" ht="19.2" customHeight="1" x14ac:dyDescent="0.2">
      <c r="C52" s="25">
        <v>5</v>
      </c>
      <c r="D52" s="34" t="s">
        <v>53</v>
      </c>
      <c r="E52" s="43">
        <v>985</v>
      </c>
      <c r="F52" s="37" t="s">
        <v>49</v>
      </c>
      <c r="G52" s="46"/>
      <c r="H52" s="29">
        <f t="shared" si="1"/>
        <v>0</v>
      </c>
    </row>
    <row r="53" spans="3:8" ht="19.2" customHeight="1" x14ac:dyDescent="0.2">
      <c r="C53" s="25">
        <v>6</v>
      </c>
      <c r="D53" s="34" t="s">
        <v>54</v>
      </c>
      <c r="E53" s="43">
        <v>253</v>
      </c>
      <c r="F53" s="37" t="s">
        <v>49</v>
      </c>
      <c r="G53" s="46"/>
      <c r="H53" s="29">
        <f t="shared" si="1"/>
        <v>0</v>
      </c>
    </row>
    <row r="54" spans="3:8" ht="19.2" customHeight="1" x14ac:dyDescent="0.2">
      <c r="C54" s="25">
        <v>7</v>
      </c>
      <c r="D54" s="34" t="s">
        <v>508</v>
      </c>
      <c r="E54" s="43">
        <v>481</v>
      </c>
      <c r="F54" s="37" t="s">
        <v>49</v>
      </c>
      <c r="G54" s="46"/>
      <c r="H54" s="29">
        <f>(E54*G54)*12</f>
        <v>0</v>
      </c>
    </row>
    <row r="55" spans="3:8" ht="19.2" customHeight="1" x14ac:dyDescent="0.2">
      <c r="C55" s="25">
        <v>8</v>
      </c>
      <c r="D55" s="34" t="s">
        <v>55</v>
      </c>
      <c r="E55" s="43">
        <v>239</v>
      </c>
      <c r="F55" s="37" t="s">
        <v>49</v>
      </c>
      <c r="G55" s="46"/>
      <c r="H55" s="29">
        <f t="shared" si="1"/>
        <v>0</v>
      </c>
    </row>
    <row r="56" spans="3:8" ht="19.2" customHeight="1" x14ac:dyDescent="0.2">
      <c r="C56" s="25">
        <v>9</v>
      </c>
      <c r="D56" s="34" t="s">
        <v>56</v>
      </c>
      <c r="E56" s="43">
        <v>1136</v>
      </c>
      <c r="F56" s="37" t="s">
        <v>49</v>
      </c>
      <c r="G56" s="46"/>
      <c r="H56" s="29">
        <f t="shared" si="1"/>
        <v>0</v>
      </c>
    </row>
    <row r="57" spans="3:8" ht="19.2" customHeight="1" x14ac:dyDescent="0.2">
      <c r="C57" s="25">
        <v>10</v>
      </c>
      <c r="D57" s="34" t="s">
        <v>57</v>
      </c>
      <c r="E57" s="43">
        <v>140</v>
      </c>
      <c r="F57" s="37" t="s">
        <v>49</v>
      </c>
      <c r="G57" s="46"/>
      <c r="H57" s="29">
        <f t="shared" si="1"/>
        <v>0</v>
      </c>
    </row>
    <row r="58" spans="3:8" ht="19.2" customHeight="1" x14ac:dyDescent="0.2">
      <c r="C58" s="25">
        <v>11</v>
      </c>
      <c r="D58" s="34" t="s">
        <v>58</v>
      </c>
      <c r="E58" s="43">
        <v>381</v>
      </c>
      <c r="F58" s="37" t="s">
        <v>49</v>
      </c>
      <c r="G58" s="46"/>
      <c r="H58" s="29">
        <f t="shared" si="1"/>
        <v>0</v>
      </c>
    </row>
    <row r="59" spans="3:8" ht="24" customHeight="1" x14ac:dyDescent="0.2">
      <c r="C59" s="25">
        <v>12</v>
      </c>
      <c r="D59" s="34" t="s">
        <v>507</v>
      </c>
      <c r="E59" s="43">
        <v>26114</v>
      </c>
      <c r="F59" s="37" t="s">
        <v>49</v>
      </c>
      <c r="G59" s="46"/>
      <c r="H59" s="29">
        <f t="shared" si="1"/>
        <v>0</v>
      </c>
    </row>
    <row r="60" spans="3:8" ht="19.2" customHeight="1" x14ac:dyDescent="0.2">
      <c r="C60" s="25">
        <v>13</v>
      </c>
      <c r="D60" s="47" t="s">
        <v>59</v>
      </c>
      <c r="E60" s="48">
        <v>267</v>
      </c>
      <c r="F60" s="48" t="s">
        <v>49</v>
      </c>
      <c r="G60" s="49"/>
      <c r="H60" s="29">
        <f t="shared" si="1"/>
        <v>0</v>
      </c>
    </row>
    <row r="61" spans="3:8" ht="19.2" customHeight="1" thickBot="1" x14ac:dyDescent="0.25">
      <c r="C61" s="25">
        <v>14</v>
      </c>
      <c r="D61" s="47" t="s">
        <v>60</v>
      </c>
      <c r="E61" s="48">
        <v>2</v>
      </c>
      <c r="F61" s="48" t="s">
        <v>49</v>
      </c>
      <c r="G61" s="49"/>
      <c r="H61" s="29">
        <f>(E61*G61)*12</f>
        <v>0</v>
      </c>
    </row>
    <row r="62" spans="3:8" ht="17.399999999999999" customHeight="1" x14ac:dyDescent="0.2">
      <c r="C62" s="534" t="s">
        <v>43</v>
      </c>
      <c r="D62" s="535"/>
      <c r="E62" s="535"/>
      <c r="F62" s="535"/>
      <c r="G62" s="535"/>
      <c r="H62" s="50">
        <f>SUM(H48:H61)</f>
        <v>0</v>
      </c>
    </row>
    <row r="63" spans="3:8" ht="17.399999999999999" customHeight="1" x14ac:dyDescent="0.2">
      <c r="C63" s="516" t="s">
        <v>44</v>
      </c>
      <c r="D63" s="517"/>
      <c r="E63" s="517"/>
      <c r="F63" s="517"/>
      <c r="G63" s="517"/>
      <c r="H63" s="51">
        <f>H62*15%</f>
        <v>0</v>
      </c>
    </row>
    <row r="64" spans="3:8" ht="17.399999999999999" customHeight="1" x14ac:dyDescent="0.25">
      <c r="C64" s="516" t="s">
        <v>61</v>
      </c>
      <c r="D64" s="517"/>
      <c r="E64" s="517"/>
      <c r="F64" s="517"/>
      <c r="G64" s="517"/>
      <c r="H64" s="52">
        <f>H62+H63</f>
        <v>0</v>
      </c>
    </row>
    <row r="65" spans="3:8" ht="17.399999999999999" customHeight="1" x14ac:dyDescent="0.25">
      <c r="C65" s="516" t="s">
        <v>62</v>
      </c>
      <c r="D65" s="517"/>
      <c r="E65" s="517"/>
      <c r="F65" s="517"/>
      <c r="G65" s="517"/>
      <c r="H65" s="52">
        <f>(H64*$D$91)+H64</f>
        <v>0</v>
      </c>
    </row>
    <row r="66" spans="3:8" ht="17.399999999999999" customHeight="1" x14ac:dyDescent="0.25">
      <c r="C66" s="516" t="s">
        <v>63</v>
      </c>
      <c r="D66" s="517"/>
      <c r="E66" s="517"/>
      <c r="F66" s="517"/>
      <c r="G66" s="517"/>
      <c r="H66" s="52">
        <f>(H65*$E$91)+H65</f>
        <v>0</v>
      </c>
    </row>
    <row r="67" spans="3:8" ht="17.399999999999999" customHeight="1" x14ac:dyDescent="0.25">
      <c r="C67" s="516" t="s">
        <v>64</v>
      </c>
      <c r="D67" s="517"/>
      <c r="E67" s="517"/>
      <c r="F67" s="517"/>
      <c r="G67" s="517"/>
      <c r="H67" s="52">
        <f>(H66*$F$91)+H66</f>
        <v>0</v>
      </c>
    </row>
    <row r="68" spans="3:8" ht="17.399999999999999" customHeight="1" thickBot="1" x14ac:dyDescent="0.3">
      <c r="C68" s="518" t="s">
        <v>65</v>
      </c>
      <c r="D68" s="519"/>
      <c r="E68" s="519"/>
      <c r="F68" s="519"/>
      <c r="G68" s="519"/>
      <c r="H68" s="53">
        <f>(H67*$G$91)+H67</f>
        <v>0</v>
      </c>
    </row>
    <row r="69" spans="3:8" ht="17.399999999999999" customHeight="1" thickBot="1" x14ac:dyDescent="0.3">
      <c r="C69" s="529" t="s">
        <v>66</v>
      </c>
      <c r="D69" s="530"/>
      <c r="E69" s="530"/>
      <c r="F69" s="530"/>
      <c r="G69" s="530"/>
      <c r="H69" s="39">
        <f>H64+H65+H66+H67+H68</f>
        <v>0</v>
      </c>
    </row>
    <row r="70" spans="3:8" ht="12" x14ac:dyDescent="0.25">
      <c r="C70" s="40"/>
      <c r="D70" s="40"/>
      <c r="E70" s="40"/>
      <c r="F70" s="40"/>
      <c r="G70" s="40"/>
      <c r="H70" s="54"/>
    </row>
    <row r="71" spans="3:8" ht="12" thickBot="1" x14ac:dyDescent="0.25"/>
    <row r="72" spans="3:8" ht="16.2" thickBot="1" x14ac:dyDescent="0.35">
      <c r="C72" s="531" t="s">
        <v>67</v>
      </c>
      <c r="D72" s="532"/>
      <c r="E72" s="532"/>
      <c r="F72" s="532"/>
      <c r="G72" s="532"/>
      <c r="H72" s="533"/>
    </row>
    <row r="73" spans="3:8" ht="24.6" thickBot="1" x14ac:dyDescent="0.25">
      <c r="C73" s="258" t="s">
        <v>24</v>
      </c>
      <c r="D73" s="55" t="s">
        <v>68</v>
      </c>
      <c r="E73" s="22" t="s">
        <v>27</v>
      </c>
      <c r="F73" s="21" t="s">
        <v>26</v>
      </c>
      <c r="G73" s="23" t="s">
        <v>28</v>
      </c>
      <c r="H73" s="24" t="s">
        <v>29</v>
      </c>
    </row>
    <row r="74" spans="3:8" ht="34.799999999999997" x14ac:dyDescent="0.2">
      <c r="C74" s="56">
        <v>1</v>
      </c>
      <c r="D74" s="26" t="s">
        <v>69</v>
      </c>
      <c r="E74" s="57" t="s">
        <v>449</v>
      </c>
      <c r="F74" s="57">
        <v>4978</v>
      </c>
      <c r="G74" s="58"/>
      <c r="H74" s="59">
        <f>(F74*G74)*12</f>
        <v>0</v>
      </c>
    </row>
    <row r="75" spans="3:8" s="299" customFormat="1" ht="23.4" x14ac:dyDescent="0.2">
      <c r="C75" s="56">
        <v>2</v>
      </c>
      <c r="D75" s="34" t="s">
        <v>399</v>
      </c>
      <c r="E75" s="255" t="s">
        <v>450</v>
      </c>
      <c r="F75" s="254">
        <v>1368</v>
      </c>
      <c r="G75" s="301"/>
      <c r="H75" s="59">
        <f>(F75*G75)*12</f>
        <v>0</v>
      </c>
    </row>
    <row r="76" spans="3:8" s="299" customFormat="1" ht="23.4" x14ac:dyDescent="0.2">
      <c r="C76" s="56">
        <v>3</v>
      </c>
      <c r="D76" s="34" t="s">
        <v>230</v>
      </c>
      <c r="E76" s="255" t="s">
        <v>450</v>
      </c>
      <c r="F76" s="254">
        <v>176</v>
      </c>
      <c r="G76" s="301"/>
      <c r="H76" s="59">
        <f>(F76*G76)*12</f>
        <v>0</v>
      </c>
    </row>
    <row r="77" spans="3:8" s="299" customFormat="1" ht="23.4" x14ac:dyDescent="0.2">
      <c r="C77" s="56">
        <v>4</v>
      </c>
      <c r="D77" s="34" t="s">
        <v>509</v>
      </c>
      <c r="E77" s="255" t="s">
        <v>450</v>
      </c>
      <c r="F77" s="254">
        <v>176</v>
      </c>
      <c r="G77" s="303"/>
      <c r="H77" s="59">
        <f>(F77*G77)*52</f>
        <v>0</v>
      </c>
    </row>
    <row r="78" spans="3:8" s="299" customFormat="1" ht="24" thickBot="1" x14ac:dyDescent="0.25">
      <c r="C78" s="56">
        <v>5</v>
      </c>
      <c r="D78" s="35" t="s">
        <v>110</v>
      </c>
      <c r="E78" s="255" t="s">
        <v>450</v>
      </c>
      <c r="F78" s="302">
        <v>270</v>
      </c>
      <c r="G78" s="303"/>
      <c r="H78" s="59">
        <f>(F78*G78)*12</f>
        <v>0</v>
      </c>
    </row>
    <row r="79" spans="3:8" ht="18" customHeight="1" x14ac:dyDescent="0.2">
      <c r="C79" s="534" t="s">
        <v>43</v>
      </c>
      <c r="D79" s="535"/>
      <c r="E79" s="535"/>
      <c r="F79" s="535"/>
      <c r="G79" s="535"/>
      <c r="H79" s="50">
        <f>SUM(H74:H78)</f>
        <v>0</v>
      </c>
    </row>
    <row r="80" spans="3:8" ht="18" customHeight="1" x14ac:dyDescent="0.2">
      <c r="C80" s="516" t="s">
        <v>44</v>
      </c>
      <c r="D80" s="517"/>
      <c r="E80" s="517"/>
      <c r="F80" s="517"/>
      <c r="G80" s="517"/>
      <c r="H80" s="51">
        <f>H79*15%</f>
        <v>0</v>
      </c>
    </row>
    <row r="81" spans="3:8" ht="18" customHeight="1" x14ac:dyDescent="0.25">
      <c r="C81" s="516" t="s">
        <v>70</v>
      </c>
      <c r="D81" s="517"/>
      <c r="E81" s="517"/>
      <c r="F81" s="517"/>
      <c r="G81" s="517"/>
      <c r="H81" s="52">
        <f>H79+H80</f>
        <v>0</v>
      </c>
    </row>
    <row r="82" spans="3:8" ht="18" customHeight="1" x14ac:dyDescent="0.25">
      <c r="C82" s="516" t="s">
        <v>71</v>
      </c>
      <c r="D82" s="517"/>
      <c r="E82" s="517"/>
      <c r="F82" s="517"/>
      <c r="G82" s="517"/>
      <c r="H82" s="52">
        <f>(H81*$D$91)+H81</f>
        <v>0</v>
      </c>
    </row>
    <row r="83" spans="3:8" ht="18" customHeight="1" x14ac:dyDescent="0.25">
      <c r="C83" s="516" t="s">
        <v>72</v>
      </c>
      <c r="D83" s="517"/>
      <c r="E83" s="517"/>
      <c r="F83" s="517"/>
      <c r="G83" s="517"/>
      <c r="H83" s="52">
        <f>(H82*$E$91)+H82</f>
        <v>0</v>
      </c>
    </row>
    <row r="84" spans="3:8" ht="18" customHeight="1" x14ac:dyDescent="0.25">
      <c r="C84" s="516" t="s">
        <v>73</v>
      </c>
      <c r="D84" s="517"/>
      <c r="E84" s="517"/>
      <c r="F84" s="517"/>
      <c r="G84" s="517"/>
      <c r="H84" s="52">
        <f>(H83*$F$91)+H83</f>
        <v>0</v>
      </c>
    </row>
    <row r="85" spans="3:8" ht="18" customHeight="1" thickBot="1" x14ac:dyDescent="0.3">
      <c r="C85" s="518" t="s">
        <v>74</v>
      </c>
      <c r="D85" s="519"/>
      <c r="E85" s="519"/>
      <c r="F85" s="519"/>
      <c r="G85" s="519"/>
      <c r="H85" s="53">
        <f>(H84*$G$91)+H84</f>
        <v>0</v>
      </c>
    </row>
    <row r="86" spans="3:8" ht="18" customHeight="1" thickBot="1" x14ac:dyDescent="0.3">
      <c r="C86" s="529" t="s">
        <v>75</v>
      </c>
      <c r="D86" s="530"/>
      <c r="E86" s="530"/>
      <c r="F86" s="530"/>
      <c r="G86" s="530"/>
      <c r="H86" s="39">
        <f>H81+H82+H83+H84+H85</f>
        <v>0</v>
      </c>
    </row>
    <row r="87" spans="3:8" ht="18" customHeight="1" x14ac:dyDescent="0.25">
      <c r="C87" s="460"/>
      <c r="D87" s="460"/>
      <c r="E87" s="460"/>
      <c r="F87" s="460"/>
      <c r="G87" s="460"/>
      <c r="H87" s="461"/>
    </row>
    <row r="88" spans="3:8" x14ac:dyDescent="0.2">
      <c r="C88" s="462"/>
      <c r="D88" s="462"/>
      <c r="E88" s="462"/>
      <c r="F88" s="463"/>
      <c r="G88" s="462"/>
      <c r="H88" s="462"/>
    </row>
    <row r="89" spans="3:8" ht="15.6" customHeight="1" thickBot="1" x14ac:dyDescent="0.3">
      <c r="C89" s="560" t="s">
        <v>76</v>
      </c>
      <c r="D89" s="560"/>
      <c r="E89" s="560"/>
      <c r="F89" s="560"/>
      <c r="G89" s="560"/>
    </row>
    <row r="90" spans="3:8" ht="14.4" thickBot="1" x14ac:dyDescent="0.3">
      <c r="C90" s="60" t="s">
        <v>0</v>
      </c>
      <c r="D90" s="61" t="s">
        <v>77</v>
      </c>
      <c r="E90" s="61" t="s">
        <v>78</v>
      </c>
      <c r="F90" s="61" t="s">
        <v>79</v>
      </c>
      <c r="G90" s="61" t="s">
        <v>80</v>
      </c>
      <c r="H90" s="62" t="s">
        <v>81</v>
      </c>
    </row>
    <row r="91" spans="3:8" ht="15" customHeight="1" thickBot="1" x14ac:dyDescent="0.3">
      <c r="C91" s="63" t="s">
        <v>82</v>
      </c>
      <c r="D91" s="64"/>
      <c r="E91" s="64"/>
      <c r="F91" s="65"/>
      <c r="G91" s="64"/>
      <c r="H91" s="66"/>
    </row>
    <row r="93" spans="3:8" ht="12" thickBot="1" x14ac:dyDescent="0.25"/>
    <row r="94" spans="3:8" ht="14.4" thickBot="1" x14ac:dyDescent="0.3">
      <c r="C94" s="561" t="s">
        <v>83</v>
      </c>
      <c r="D94" s="562"/>
      <c r="E94" s="67">
        <f>H43+H69+H86</f>
        <v>0</v>
      </c>
    </row>
    <row r="96" spans="3:8" ht="12" thickBot="1" x14ac:dyDescent="0.25"/>
    <row r="97" spans="3:6" ht="13.8" x14ac:dyDescent="0.25">
      <c r="C97" s="557"/>
      <c r="E97" s="68"/>
      <c r="F97" s="5"/>
    </row>
    <row r="98" spans="3:6" ht="11.4" customHeight="1" x14ac:dyDescent="0.25">
      <c r="C98" s="558"/>
      <c r="E98" s="69"/>
      <c r="F98" s="5"/>
    </row>
    <row r="99" spans="3:6" ht="12" customHeight="1" thickBot="1" x14ac:dyDescent="0.3">
      <c r="C99" s="559"/>
      <c r="E99" s="70"/>
      <c r="F99" s="5"/>
    </row>
    <row r="100" spans="3:6" ht="13.8" x14ac:dyDescent="0.25">
      <c r="C100" s="71" t="s">
        <v>84</v>
      </c>
      <c r="E100" s="7" t="s">
        <v>85</v>
      </c>
      <c r="F100" s="5"/>
    </row>
  </sheetData>
  <mergeCells count="43">
    <mergeCell ref="C65:G65"/>
    <mergeCell ref="C97:C99"/>
    <mergeCell ref="C79:G79"/>
    <mergeCell ref="C86:G86"/>
    <mergeCell ref="C89:G89"/>
    <mergeCell ref="C94:D94"/>
    <mergeCell ref="D5:G5"/>
    <mergeCell ref="C80:G80"/>
    <mergeCell ref="C81:G81"/>
    <mergeCell ref="C82:G82"/>
    <mergeCell ref="C20:H20"/>
    <mergeCell ref="C36:G36"/>
    <mergeCell ref="C37:G37"/>
    <mergeCell ref="D6:G6"/>
    <mergeCell ref="C8:G8"/>
    <mergeCell ref="C21:H21"/>
    <mergeCell ref="C15:G15"/>
    <mergeCell ref="C16:G16"/>
    <mergeCell ref="C17:G17"/>
    <mergeCell ref="C9:G9"/>
    <mergeCell ref="C10:G10"/>
    <mergeCell ref="C11:G11"/>
    <mergeCell ref="D2:G2"/>
    <mergeCell ref="C12:G12"/>
    <mergeCell ref="C13:G14"/>
    <mergeCell ref="C84:G84"/>
    <mergeCell ref="C85:G85"/>
    <mergeCell ref="C66:G66"/>
    <mergeCell ref="C67:G67"/>
    <mergeCell ref="C68:G68"/>
    <mergeCell ref="C69:G69"/>
    <mergeCell ref="C72:H72"/>
    <mergeCell ref="C83:G83"/>
    <mergeCell ref="C43:G43"/>
    <mergeCell ref="C46:H46"/>
    <mergeCell ref="C62:G62"/>
    <mergeCell ref="C63:G63"/>
    <mergeCell ref="C64:G64"/>
    <mergeCell ref="C38:G38"/>
    <mergeCell ref="C39:G39"/>
    <mergeCell ref="C40:G40"/>
    <mergeCell ref="C41:G41"/>
    <mergeCell ref="C42:G42"/>
  </mergeCells>
  <pageMargins left="0.7" right="0.7" top="0.75" bottom="0.75" header="0.3" footer="0.3"/>
  <pageSetup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7" workbookViewId="0">
      <selection activeCell="B38" sqref="B38"/>
    </sheetView>
  </sheetViews>
  <sheetFormatPr defaultColWidth="9.109375" defaultRowHeight="13.8" x14ac:dyDescent="0.25"/>
  <cols>
    <col min="1" max="1" width="8.109375" style="7" customWidth="1"/>
    <col min="2" max="2" width="46.77734375" style="71" customWidth="1"/>
    <col min="3" max="3" width="18.33203125" style="7" customWidth="1"/>
    <col min="4" max="4" width="26.5546875" style="7" customWidth="1"/>
    <col min="5" max="5" width="22.5546875" style="7" customWidth="1"/>
    <col min="6" max="6" width="28.88671875" style="7" customWidth="1"/>
    <col min="7" max="7" width="16.5546875" style="7" customWidth="1"/>
    <col min="8" max="8" width="16.77734375" style="7" customWidth="1"/>
    <col min="9" max="16384" width="9.109375" style="7"/>
  </cols>
  <sheetData>
    <row r="1" spans="1:7" ht="14.4" thickBot="1" x14ac:dyDescent="0.3">
      <c r="B1" s="566"/>
      <c r="C1" s="566"/>
      <c r="D1" s="566"/>
      <c r="E1" s="566"/>
      <c r="F1" s="566"/>
    </row>
    <row r="2" spans="1:7" ht="14.4" thickBot="1" x14ac:dyDescent="0.3">
      <c r="B2" s="8" t="s">
        <v>11</v>
      </c>
      <c r="C2" s="567" t="s">
        <v>236</v>
      </c>
      <c r="D2" s="568"/>
      <c r="E2" s="568"/>
      <c r="F2" s="569"/>
    </row>
    <row r="3" spans="1:7" s="9" customFormat="1" ht="14.4" thickBot="1" x14ac:dyDescent="0.3">
      <c r="B3" s="8" t="s">
        <v>12</v>
      </c>
      <c r="C3" s="570" t="s">
        <v>13</v>
      </c>
      <c r="D3" s="571"/>
      <c r="E3" s="571"/>
      <c r="F3" s="572"/>
    </row>
    <row r="4" spans="1:7" ht="14.4" thickBot="1" x14ac:dyDescent="0.3">
      <c r="B4" s="8" t="s">
        <v>14</v>
      </c>
      <c r="C4" s="570" t="s">
        <v>88</v>
      </c>
      <c r="D4" s="571"/>
      <c r="E4" s="571"/>
      <c r="F4" s="572"/>
    </row>
    <row r="5" spans="1:7" ht="14.4" thickBot="1" x14ac:dyDescent="0.3">
      <c r="B5" s="8" t="s">
        <v>229</v>
      </c>
      <c r="C5" s="536" t="s">
        <v>87</v>
      </c>
      <c r="D5" s="537"/>
      <c r="E5" s="537"/>
      <c r="F5" s="538"/>
    </row>
    <row r="6" spans="1:7" ht="14.4" thickBot="1" x14ac:dyDescent="0.3">
      <c r="B6" s="8" t="s">
        <v>16</v>
      </c>
      <c r="C6" s="542"/>
      <c r="D6" s="543"/>
      <c r="E6" s="543"/>
      <c r="F6" s="544"/>
    </row>
    <row r="7" spans="1:7" customFormat="1" ht="16.8" customHeight="1" thickBot="1" x14ac:dyDescent="0.35">
      <c r="A7" s="13"/>
      <c r="B7" s="14" t="s">
        <v>17</v>
      </c>
      <c r="C7" s="15"/>
      <c r="D7" s="15"/>
      <c r="E7" s="15"/>
      <c r="F7" s="16"/>
      <c r="G7" s="7"/>
    </row>
    <row r="8" spans="1:7" customFormat="1" ht="15.6" customHeight="1" x14ac:dyDescent="0.3">
      <c r="A8" s="13"/>
      <c r="B8" s="563" t="s">
        <v>103</v>
      </c>
      <c r="C8" s="564"/>
      <c r="D8" s="564"/>
      <c r="E8" s="564"/>
      <c r="F8" s="565"/>
      <c r="G8" s="7"/>
    </row>
    <row r="9" spans="1:7" customFormat="1" ht="31.8" customHeight="1" x14ac:dyDescent="0.3">
      <c r="A9" s="13"/>
      <c r="B9" s="526" t="s">
        <v>18</v>
      </c>
      <c r="C9" s="527"/>
      <c r="D9" s="527"/>
      <c r="E9" s="527"/>
      <c r="F9" s="528"/>
      <c r="G9" s="7"/>
    </row>
    <row r="10" spans="1:7" customFormat="1" ht="14.4" customHeight="1" x14ac:dyDescent="0.3">
      <c r="A10" s="13"/>
      <c r="B10" s="523" t="s">
        <v>19</v>
      </c>
      <c r="C10" s="524"/>
      <c r="D10" s="524"/>
      <c r="E10" s="524"/>
      <c r="F10" s="525"/>
      <c r="G10" s="7"/>
    </row>
    <row r="11" spans="1:7" customFormat="1" ht="34.5" customHeight="1" x14ac:dyDescent="0.3">
      <c r="A11" s="13"/>
      <c r="B11" s="526" t="s">
        <v>104</v>
      </c>
      <c r="C11" s="527"/>
      <c r="D11" s="527"/>
      <c r="E11" s="527"/>
      <c r="F11" s="528"/>
      <c r="G11" s="7"/>
    </row>
    <row r="12" spans="1:7" s="18" customFormat="1" ht="16.5" customHeight="1" x14ac:dyDescent="0.3">
      <c r="A12" s="17"/>
      <c r="B12" s="523" t="s">
        <v>20</v>
      </c>
      <c r="C12" s="524"/>
      <c r="D12" s="524"/>
      <c r="E12" s="524"/>
      <c r="F12" s="525"/>
    </row>
    <row r="13" spans="1:7" customFormat="1" ht="31.8" customHeight="1" x14ac:dyDescent="0.3">
      <c r="A13" s="13"/>
      <c r="B13" s="526" t="s">
        <v>21</v>
      </c>
      <c r="C13" s="527"/>
      <c r="D13" s="527"/>
      <c r="E13" s="527"/>
      <c r="F13" s="528"/>
      <c r="G13" s="7"/>
    </row>
    <row r="14" spans="1:7" customFormat="1" ht="30.6" customHeight="1" x14ac:dyDescent="0.3">
      <c r="A14" s="13"/>
      <c r="B14" s="548" t="s">
        <v>22</v>
      </c>
      <c r="C14" s="549"/>
      <c r="D14" s="549"/>
      <c r="E14" s="549"/>
      <c r="F14" s="550"/>
      <c r="G14" s="7"/>
    </row>
    <row r="15" spans="1:7" customFormat="1" ht="34.200000000000003" customHeight="1" x14ac:dyDescent="0.3">
      <c r="A15" s="13"/>
      <c r="B15" s="551" t="s">
        <v>233</v>
      </c>
      <c r="C15" s="552"/>
      <c r="D15" s="552"/>
      <c r="E15" s="552"/>
      <c r="F15" s="553"/>
    </row>
    <row r="16" spans="1:7" customFormat="1" ht="110.4" customHeight="1" x14ac:dyDescent="0.3">
      <c r="A16" s="262"/>
      <c r="B16" s="551" t="s">
        <v>232</v>
      </c>
      <c r="C16" s="552"/>
      <c r="D16" s="552"/>
      <c r="E16" s="552"/>
      <c r="F16" s="553"/>
    </row>
    <row r="17" spans="1:8" customFormat="1" ht="129" customHeight="1" thickBot="1" x14ac:dyDescent="0.35">
      <c r="A17" s="262"/>
      <c r="B17" s="554" t="s">
        <v>234</v>
      </c>
      <c r="C17" s="555"/>
      <c r="D17" s="555"/>
      <c r="E17" s="555"/>
      <c r="F17" s="556"/>
    </row>
    <row r="18" spans="1:8" ht="17.399999999999999" customHeight="1" x14ac:dyDescent="0.3">
      <c r="B18" s="72"/>
      <c r="C18" s="73"/>
      <c r="D18" s="73"/>
      <c r="E18" s="73"/>
      <c r="F18" s="73"/>
      <c r="G18"/>
      <c r="H18"/>
    </row>
    <row r="19" spans="1:8" ht="15" thickBot="1" x14ac:dyDescent="0.35">
      <c r="B19" s="74"/>
      <c r="C19" s="75"/>
      <c r="D19" s="75"/>
      <c r="E19" s="75"/>
      <c r="F19" s="76"/>
      <c r="G19"/>
      <c r="H19"/>
    </row>
    <row r="20" spans="1:8" ht="22.2" customHeight="1" thickBot="1" x14ac:dyDescent="0.35">
      <c r="B20" s="595" t="s">
        <v>89</v>
      </c>
      <c r="C20" s="596"/>
      <c r="D20" s="596"/>
      <c r="E20" s="597"/>
      <c r="F20" s="77"/>
      <c r="G20"/>
      <c r="H20"/>
    </row>
    <row r="21" spans="1:8" ht="46.8" customHeight="1" thickBot="1" x14ac:dyDescent="0.3">
      <c r="A21" s="598" t="s">
        <v>90</v>
      </c>
      <c r="B21" s="78" t="s">
        <v>91</v>
      </c>
      <c r="C21" s="79" t="s">
        <v>92</v>
      </c>
      <c r="D21" s="80" t="s">
        <v>93</v>
      </c>
      <c r="E21" s="80" t="s">
        <v>94</v>
      </c>
    </row>
    <row r="22" spans="1:8" ht="22.2" customHeight="1" x14ac:dyDescent="0.25">
      <c r="A22" s="599"/>
      <c r="B22" s="81" t="s">
        <v>95</v>
      </c>
      <c r="C22" s="82">
        <v>1</v>
      </c>
      <c r="D22" s="83">
        <v>0</v>
      </c>
      <c r="E22" s="84">
        <f>D22*C22</f>
        <v>0</v>
      </c>
    </row>
    <row r="23" spans="1:8" ht="27.6" x14ac:dyDescent="0.25">
      <c r="A23" s="599"/>
      <c r="B23" s="85" t="s">
        <v>96</v>
      </c>
      <c r="C23" s="86">
        <v>1</v>
      </c>
      <c r="D23" s="83">
        <v>0</v>
      </c>
      <c r="E23" s="84">
        <f>D23*C23</f>
        <v>0</v>
      </c>
    </row>
    <row r="24" spans="1:8" ht="22.2" customHeight="1" thickBot="1" x14ac:dyDescent="0.3">
      <c r="A24" s="599"/>
      <c r="B24" s="601" t="s">
        <v>43</v>
      </c>
      <c r="C24" s="602"/>
      <c r="D24" s="603"/>
      <c r="E24" s="87">
        <f>E23+E22</f>
        <v>0</v>
      </c>
    </row>
    <row r="25" spans="1:8" ht="22.2" customHeight="1" thickBot="1" x14ac:dyDescent="0.3">
      <c r="A25" s="599"/>
      <c r="B25" s="604" t="s">
        <v>44</v>
      </c>
      <c r="C25" s="605"/>
      <c r="D25" s="606"/>
      <c r="E25" s="88">
        <f>E24*15%</f>
        <v>0</v>
      </c>
    </row>
    <row r="26" spans="1:8" ht="22.2" customHeight="1" thickBot="1" x14ac:dyDescent="0.3">
      <c r="A26" s="600"/>
      <c r="B26" s="607" t="s">
        <v>97</v>
      </c>
      <c r="C26" s="608"/>
      <c r="D26" s="609"/>
      <c r="E26" s="89">
        <f>E25+E24</f>
        <v>0</v>
      </c>
    </row>
    <row r="27" spans="1:8" ht="22.2" customHeight="1" thickBot="1" x14ac:dyDescent="0.3">
      <c r="A27" s="90"/>
      <c r="B27" s="77"/>
      <c r="C27" s="77"/>
      <c r="D27" s="77"/>
      <c r="E27" s="91"/>
    </row>
    <row r="28" spans="1:8" customFormat="1" ht="19.8" customHeight="1" thickBot="1" x14ac:dyDescent="0.35">
      <c r="A28" s="577" t="s">
        <v>237</v>
      </c>
      <c r="B28" s="580" t="s">
        <v>98</v>
      </c>
      <c r="C28" s="581"/>
      <c r="D28" s="582"/>
      <c r="E28" s="92"/>
      <c r="F28" s="7"/>
      <c r="G28" s="93"/>
    </row>
    <row r="29" spans="1:8" customFormat="1" ht="19.8" customHeight="1" thickBot="1" x14ac:dyDescent="0.35">
      <c r="A29" s="578"/>
      <c r="B29" s="583" t="s">
        <v>437</v>
      </c>
      <c r="C29" s="584"/>
      <c r="D29" s="585"/>
      <c r="E29" s="94"/>
      <c r="F29" s="7"/>
      <c r="G29" s="93"/>
    </row>
    <row r="30" spans="1:8" customFormat="1" ht="19.8" customHeight="1" thickBot="1" x14ac:dyDescent="0.35">
      <c r="A30" s="578"/>
      <c r="B30" s="586" t="s">
        <v>99</v>
      </c>
      <c r="C30" s="587"/>
      <c r="D30" s="588"/>
      <c r="E30" s="95"/>
      <c r="F30" s="7"/>
      <c r="G30" s="93"/>
    </row>
    <row r="31" spans="1:8" customFormat="1" ht="19.8" customHeight="1" thickBot="1" x14ac:dyDescent="0.35">
      <c r="A31" s="578"/>
      <c r="B31" s="589" t="s">
        <v>238</v>
      </c>
      <c r="C31" s="590"/>
      <c r="D31" s="590"/>
      <c r="E31" s="96">
        <f>SUM(E28:E30)</f>
        <v>0</v>
      </c>
      <c r="F31" s="7"/>
      <c r="G31" s="97"/>
    </row>
    <row r="32" spans="1:8" customFormat="1" ht="19.8" customHeight="1" thickBot="1" x14ac:dyDescent="0.35">
      <c r="A32" s="578"/>
      <c r="B32" s="591" t="s">
        <v>100</v>
      </c>
      <c r="C32" s="592"/>
      <c r="D32" s="592"/>
      <c r="E32" s="98">
        <f>E31*15%</f>
        <v>0</v>
      </c>
      <c r="F32" s="7"/>
      <c r="G32" s="97"/>
    </row>
    <row r="33" spans="1:8" customFormat="1" ht="19.8" customHeight="1" thickBot="1" x14ac:dyDescent="0.35">
      <c r="A33" s="579"/>
      <c r="B33" s="593" t="s">
        <v>239</v>
      </c>
      <c r="C33" s="594"/>
      <c r="D33" s="594"/>
      <c r="E33" s="98">
        <f>E31+E32</f>
        <v>0</v>
      </c>
      <c r="F33" s="7"/>
      <c r="G33" s="97"/>
    </row>
    <row r="34" spans="1:8" customFormat="1" ht="14.4" x14ac:dyDescent="0.3">
      <c r="A34" s="99"/>
      <c r="B34" s="100"/>
      <c r="C34" s="100"/>
      <c r="D34" s="100"/>
      <c r="E34" s="101"/>
      <c r="F34" s="7"/>
      <c r="G34" s="97"/>
    </row>
    <row r="35" spans="1:8" customFormat="1" ht="14.4" x14ac:dyDescent="0.3">
      <c r="A35" s="99"/>
      <c r="B35" s="102"/>
      <c r="C35" s="102"/>
      <c r="D35" s="102"/>
      <c r="E35" s="101"/>
      <c r="F35" s="103"/>
      <c r="G35" s="97"/>
    </row>
    <row r="36" spans="1:8" customFormat="1" ht="14.4" x14ac:dyDescent="0.3">
      <c r="A36" s="99"/>
      <c r="B36" s="102"/>
      <c r="C36" s="102"/>
      <c r="D36" s="102"/>
      <c r="E36" s="101"/>
      <c r="F36" s="103"/>
      <c r="G36" s="97"/>
    </row>
    <row r="37" spans="1:8" ht="22.2" customHeight="1" thickBot="1" x14ac:dyDescent="0.35">
      <c r="B37" s="573" t="s">
        <v>101</v>
      </c>
      <c r="C37" s="573"/>
      <c r="D37" s="573"/>
      <c r="E37" s="573"/>
      <c r="F37" s="573"/>
      <c r="G37" s="573"/>
      <c r="H37"/>
    </row>
    <row r="38" spans="1:8" ht="22.2" customHeight="1" thickBot="1" x14ac:dyDescent="0.35">
      <c r="B38" s="104" t="s">
        <v>0</v>
      </c>
      <c r="C38" s="62" t="s">
        <v>77</v>
      </c>
      <c r="D38" s="62" t="s">
        <v>78</v>
      </c>
      <c r="E38" s="62" t="s">
        <v>79</v>
      </c>
      <c r="F38" s="62" t="s">
        <v>80</v>
      </c>
      <c r="G38" s="62" t="s">
        <v>81</v>
      </c>
      <c r="H38"/>
    </row>
    <row r="39" spans="1:8" ht="22.2" customHeight="1" thickBot="1" x14ac:dyDescent="0.35">
      <c r="B39" s="105" t="s">
        <v>82</v>
      </c>
      <c r="C39" s="106"/>
      <c r="D39" s="106"/>
      <c r="E39" s="107"/>
      <c r="F39" s="106"/>
      <c r="G39" s="66"/>
      <c r="H39"/>
    </row>
    <row r="40" spans="1:8" s="108" customFormat="1" ht="22.2" customHeight="1" x14ac:dyDescent="0.3">
      <c r="B40" s="109"/>
      <c r="C40" s="110"/>
      <c r="D40" s="110"/>
      <c r="E40" s="110"/>
      <c r="F40" s="110"/>
      <c r="G40" s="111"/>
      <c r="H40"/>
    </row>
    <row r="41" spans="1:8" ht="14.4" thickBot="1" x14ac:dyDescent="0.3"/>
    <row r="42" spans="1:8" x14ac:dyDescent="0.25">
      <c r="B42" s="557"/>
      <c r="D42" s="574"/>
    </row>
    <row r="43" spans="1:8" x14ac:dyDescent="0.25">
      <c r="B43" s="558"/>
      <c r="D43" s="575"/>
    </row>
    <row r="44" spans="1:8" ht="14.4" thickBot="1" x14ac:dyDescent="0.3">
      <c r="B44" s="559"/>
      <c r="D44" s="576"/>
    </row>
    <row r="45" spans="1:8" x14ac:dyDescent="0.25">
      <c r="B45" s="71" t="s">
        <v>84</v>
      </c>
      <c r="D45" s="7" t="s">
        <v>85</v>
      </c>
    </row>
  </sheetData>
  <protectedRanges>
    <protectedRange sqref="E28:E30" name="Range4_14_2_1_2_1_2_2_2_2_1_2_1"/>
  </protectedRanges>
  <mergeCells count="31">
    <mergeCell ref="B37:G37"/>
    <mergeCell ref="B42:B44"/>
    <mergeCell ref="D42:D44"/>
    <mergeCell ref="C5:F5"/>
    <mergeCell ref="A28:A33"/>
    <mergeCell ref="B28:D28"/>
    <mergeCell ref="B29:D29"/>
    <mergeCell ref="B30:D30"/>
    <mergeCell ref="B31:D31"/>
    <mergeCell ref="B32:D32"/>
    <mergeCell ref="B33:D33"/>
    <mergeCell ref="B20:E20"/>
    <mergeCell ref="A21:A26"/>
    <mergeCell ref="B24:D24"/>
    <mergeCell ref="B25:D25"/>
    <mergeCell ref="B26:D26"/>
    <mergeCell ref="B1:F1"/>
    <mergeCell ref="C2:F2"/>
    <mergeCell ref="C3:F3"/>
    <mergeCell ref="C4:F4"/>
    <mergeCell ref="C6:F6"/>
    <mergeCell ref="B8:F8"/>
    <mergeCell ref="B9:F9"/>
    <mergeCell ref="B10:F10"/>
    <mergeCell ref="B11:F11"/>
    <mergeCell ref="B12:F12"/>
    <mergeCell ref="B13:F13"/>
    <mergeCell ref="B14:F14"/>
    <mergeCell ref="B15:F15"/>
    <mergeCell ref="B16:F16"/>
    <mergeCell ref="B17:F17"/>
  </mergeCells>
  <pageMargins left="0.7" right="0.7" top="0.75" bottom="0.75" header="0.3" footer="0.3"/>
  <pageSetup paperSize="8" scale="7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H99"/>
  <sheetViews>
    <sheetView topLeftCell="B16" workbookViewId="0">
      <selection activeCell="B40" sqref="B40:F40"/>
    </sheetView>
  </sheetViews>
  <sheetFormatPr defaultColWidth="30.5546875" defaultRowHeight="13.2" x14ac:dyDescent="0.25"/>
  <cols>
    <col min="1" max="1" width="30.5546875" style="1"/>
    <col min="2" max="2" width="31.21875" style="1" customWidth="1"/>
    <col min="3" max="3" width="32.21875" style="1" customWidth="1"/>
    <col min="4" max="4" width="35.109375" style="1" bestFit="1" customWidth="1"/>
    <col min="5" max="5" width="25.44140625" style="1" customWidth="1"/>
    <col min="6" max="6" width="26.5546875" style="1" customWidth="1"/>
    <col min="7" max="7" width="27.33203125" style="1" customWidth="1"/>
    <col min="8" max="16384" width="30.5546875" style="1"/>
  </cols>
  <sheetData>
    <row r="1" spans="2:9" ht="13.8" thickBot="1" x14ac:dyDescent="0.3"/>
    <row r="2" spans="2:9" ht="17.399999999999999" customHeight="1" thickBot="1" x14ac:dyDescent="0.3">
      <c r="B2" s="362" t="s">
        <v>11</v>
      </c>
      <c r="C2" s="629" t="s">
        <v>236</v>
      </c>
      <c r="D2" s="630"/>
      <c r="E2" s="630"/>
      <c r="F2" s="630"/>
      <c r="G2" s="631"/>
    </row>
    <row r="3" spans="2:9" ht="17.399999999999999" customHeight="1" thickBot="1" x14ac:dyDescent="0.3">
      <c r="B3" s="362" t="s">
        <v>12</v>
      </c>
      <c r="C3" s="632" t="s">
        <v>13</v>
      </c>
      <c r="D3" s="633"/>
      <c r="E3" s="633"/>
      <c r="F3" s="633"/>
      <c r="G3" s="634"/>
    </row>
    <row r="4" spans="2:9" ht="17.399999999999999" customHeight="1" thickBot="1" x14ac:dyDescent="0.3">
      <c r="B4" s="362" t="s">
        <v>14</v>
      </c>
      <c r="C4" s="632" t="s">
        <v>102</v>
      </c>
      <c r="D4" s="633"/>
      <c r="E4" s="633"/>
      <c r="F4" s="633"/>
      <c r="G4" s="634"/>
    </row>
    <row r="5" spans="2:9" s="7" customFormat="1" ht="18.600000000000001" customHeight="1" thickBot="1" x14ac:dyDescent="0.3">
      <c r="B5" s="362" t="s">
        <v>229</v>
      </c>
      <c r="C5" s="635" t="s">
        <v>87</v>
      </c>
      <c r="D5" s="636"/>
      <c r="E5" s="636"/>
      <c r="F5" s="636"/>
      <c r="G5" s="637"/>
    </row>
    <row r="6" spans="2:9" ht="17.399999999999999" customHeight="1" thickBot="1" x14ac:dyDescent="0.3">
      <c r="B6" s="371" t="s">
        <v>16</v>
      </c>
      <c r="C6" s="638"/>
      <c r="D6" s="639"/>
      <c r="E6" s="639"/>
      <c r="F6" s="639"/>
      <c r="G6" s="640"/>
    </row>
    <row r="7" spans="2:9" customFormat="1" ht="14.4" x14ac:dyDescent="0.3">
      <c r="B7" s="622" t="s">
        <v>17</v>
      </c>
      <c r="C7" s="623"/>
      <c r="D7" s="623"/>
      <c r="E7" s="623"/>
      <c r="F7" s="623"/>
      <c r="G7" s="624"/>
    </row>
    <row r="8" spans="2:9" customFormat="1" ht="15.6" customHeight="1" x14ac:dyDescent="0.3">
      <c r="B8" s="526" t="s">
        <v>103</v>
      </c>
      <c r="C8" s="527"/>
      <c r="D8" s="527"/>
      <c r="E8" s="527"/>
      <c r="F8" s="527"/>
      <c r="G8" s="528"/>
    </row>
    <row r="9" spans="2:9" customFormat="1" ht="29.4" customHeight="1" x14ac:dyDescent="0.3">
      <c r="B9" s="526" t="s">
        <v>18</v>
      </c>
      <c r="C9" s="527"/>
      <c r="D9" s="527"/>
      <c r="E9" s="527"/>
      <c r="F9" s="527"/>
      <c r="G9" s="528"/>
    </row>
    <row r="10" spans="2:9" customFormat="1" ht="14.4" customHeight="1" x14ac:dyDescent="0.3">
      <c r="B10" s="526" t="s">
        <v>19</v>
      </c>
      <c r="C10" s="527"/>
      <c r="D10" s="527"/>
      <c r="E10" s="527"/>
      <c r="F10" s="527"/>
      <c r="G10" s="528"/>
    </row>
    <row r="11" spans="2:9" customFormat="1" ht="34.5" customHeight="1" x14ac:dyDescent="0.3">
      <c r="B11" s="526" t="s">
        <v>104</v>
      </c>
      <c r="C11" s="527"/>
      <c r="D11" s="527"/>
      <c r="E11" s="527"/>
      <c r="F11" s="527"/>
      <c r="G11" s="528"/>
    </row>
    <row r="12" spans="2:9" s="18" customFormat="1" ht="16.5" customHeight="1" x14ac:dyDescent="0.3">
      <c r="B12" s="526" t="s">
        <v>20</v>
      </c>
      <c r="C12" s="527"/>
      <c r="D12" s="527"/>
      <c r="E12" s="527"/>
      <c r="F12" s="527"/>
      <c r="G12" s="528"/>
      <c r="H12"/>
      <c r="I12"/>
    </row>
    <row r="13" spans="2:9" customFormat="1" ht="15.6" customHeight="1" x14ac:dyDescent="0.3">
      <c r="B13" s="526" t="s">
        <v>21</v>
      </c>
      <c r="C13" s="527"/>
      <c r="D13" s="527"/>
      <c r="E13" s="527"/>
      <c r="F13" s="527"/>
      <c r="G13" s="528"/>
    </row>
    <row r="14" spans="2:9" customFormat="1" ht="30.6" customHeight="1" x14ac:dyDescent="0.3">
      <c r="B14" s="526" t="s">
        <v>22</v>
      </c>
      <c r="C14" s="527"/>
      <c r="D14" s="527"/>
      <c r="E14" s="527"/>
      <c r="F14" s="527"/>
      <c r="G14" s="528"/>
    </row>
    <row r="15" spans="2:9" customFormat="1" ht="50.4" customHeight="1" x14ac:dyDescent="0.3">
      <c r="B15" s="526" t="s">
        <v>105</v>
      </c>
      <c r="C15" s="527"/>
      <c r="D15" s="527"/>
      <c r="E15" s="527"/>
      <c r="F15" s="527"/>
      <c r="G15" s="528"/>
    </row>
    <row r="16" spans="2:9" customFormat="1" ht="117.6" customHeight="1" thickBot="1" x14ac:dyDescent="0.35">
      <c r="B16" s="626" t="s">
        <v>232</v>
      </c>
      <c r="C16" s="627"/>
      <c r="D16" s="627"/>
      <c r="E16" s="627"/>
      <c r="F16" s="627"/>
      <c r="G16" s="628"/>
    </row>
    <row r="17" spans="2:60" ht="13.8" thickBot="1" x14ac:dyDescent="0.3">
      <c r="B17" s="72"/>
      <c r="C17" s="73"/>
      <c r="D17" s="73"/>
      <c r="E17" s="73"/>
      <c r="F17" s="73"/>
      <c r="G17" s="73"/>
    </row>
    <row r="18" spans="2:60" s="372" customFormat="1" ht="15" customHeight="1" thickBot="1" x14ac:dyDescent="0.35">
      <c r="B18" s="617" t="s">
        <v>505</v>
      </c>
      <c r="C18" s="618"/>
      <c r="D18" s="618"/>
      <c r="E18" s="618"/>
      <c r="F18" s="618"/>
      <c r="G18" s="619"/>
    </row>
    <row r="19" spans="2:60" s="372" customFormat="1" ht="24.6" thickBot="1" x14ac:dyDescent="0.35">
      <c r="B19" s="404" t="s">
        <v>392</v>
      </c>
      <c r="C19" s="410" t="s">
        <v>451</v>
      </c>
      <c r="D19" s="406" t="s">
        <v>452</v>
      </c>
      <c r="E19" s="411" t="s">
        <v>92</v>
      </c>
      <c r="F19" s="408" t="s">
        <v>465</v>
      </c>
      <c r="G19" s="411" t="s">
        <v>457</v>
      </c>
    </row>
    <row r="20" spans="2:60" s="372" customFormat="1" ht="22.8" x14ac:dyDescent="0.3">
      <c r="B20" s="643" t="s">
        <v>454</v>
      </c>
      <c r="C20" s="398" t="s">
        <v>307</v>
      </c>
      <c r="D20" s="409" t="s">
        <v>453</v>
      </c>
      <c r="E20" s="394">
        <v>28</v>
      </c>
      <c r="F20" s="402"/>
      <c r="G20" s="403">
        <f>(F20*E20)*12</f>
        <v>0</v>
      </c>
    </row>
    <row r="21" spans="2:60" s="372" customFormat="1" ht="22.8" x14ac:dyDescent="0.3">
      <c r="B21" s="644"/>
      <c r="C21" s="382" t="s">
        <v>305</v>
      </c>
      <c r="D21" s="375" t="s">
        <v>453</v>
      </c>
      <c r="E21" s="399">
        <v>9</v>
      </c>
      <c r="F21" s="387"/>
      <c r="G21" s="403">
        <f t="shared" ref="G21" si="0">(F21*E21)*12</f>
        <v>0</v>
      </c>
    </row>
    <row r="22" spans="2:60" s="372" customFormat="1" ht="23.4" thickBot="1" x14ac:dyDescent="0.35">
      <c r="B22" s="644"/>
      <c r="C22" s="456" t="s">
        <v>455</v>
      </c>
      <c r="D22" s="454" t="s">
        <v>453</v>
      </c>
      <c r="E22" s="455">
        <v>8</v>
      </c>
      <c r="F22" s="457"/>
      <c r="G22" s="403">
        <f>(F22*E22)*12</f>
        <v>0</v>
      </c>
    </row>
    <row r="23" spans="2:60" ht="19.2" customHeight="1" thickBot="1" x14ac:dyDescent="0.3">
      <c r="B23" s="610" t="s">
        <v>43</v>
      </c>
      <c r="C23" s="611"/>
      <c r="D23" s="611"/>
      <c r="E23" s="611"/>
      <c r="F23" s="612"/>
      <c r="G23" s="443">
        <f>SUM(G20:G22)</f>
        <v>0</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row>
    <row r="24" spans="2:60" ht="19.2" customHeight="1" thickBot="1" x14ac:dyDescent="0.3">
      <c r="B24" s="610" t="s">
        <v>44</v>
      </c>
      <c r="C24" s="611"/>
      <c r="D24" s="611"/>
      <c r="E24" s="611"/>
      <c r="F24" s="612"/>
      <c r="G24" s="439">
        <f>G23*15%</f>
        <v>0</v>
      </c>
    </row>
    <row r="25" spans="2:60" ht="19.2" customHeight="1" thickBot="1" x14ac:dyDescent="0.3">
      <c r="B25" s="610" t="s">
        <v>458</v>
      </c>
      <c r="C25" s="611"/>
      <c r="D25" s="611"/>
      <c r="E25" s="611"/>
      <c r="F25" s="612"/>
      <c r="G25" s="236">
        <f>G24+G23</f>
        <v>0</v>
      </c>
    </row>
    <row r="26" spans="2:60" ht="19.2" customHeight="1" thickBot="1" x14ac:dyDescent="0.3">
      <c r="B26" s="610" t="s">
        <v>459</v>
      </c>
      <c r="C26" s="611"/>
      <c r="D26" s="611"/>
      <c r="E26" s="611"/>
      <c r="F26" s="612"/>
      <c r="G26" s="390">
        <f>(G25*$C$88)+G25</f>
        <v>0</v>
      </c>
    </row>
    <row r="27" spans="2:60" ht="19.2" customHeight="1" thickBot="1" x14ac:dyDescent="0.3">
      <c r="B27" s="610" t="s">
        <v>460</v>
      </c>
      <c r="C27" s="611"/>
      <c r="D27" s="611"/>
      <c r="E27" s="611"/>
      <c r="F27" s="612"/>
      <c r="G27" s="391">
        <f>(G26*$D$88)+G26</f>
        <v>0</v>
      </c>
    </row>
    <row r="28" spans="2:60" ht="19.2" customHeight="1" thickBot="1" x14ac:dyDescent="0.3">
      <c r="B28" s="610" t="s">
        <v>461</v>
      </c>
      <c r="C28" s="611"/>
      <c r="D28" s="611"/>
      <c r="E28" s="611"/>
      <c r="F28" s="612"/>
      <c r="G28" s="391">
        <f>(G27*$E$88)+G27</f>
        <v>0</v>
      </c>
    </row>
    <row r="29" spans="2:60" ht="19.2" customHeight="1" thickBot="1" x14ac:dyDescent="0.3">
      <c r="B29" s="610" t="s">
        <v>462</v>
      </c>
      <c r="C29" s="611"/>
      <c r="D29" s="611"/>
      <c r="E29" s="611"/>
      <c r="F29" s="612"/>
      <c r="G29" s="391">
        <f>(G28*$F$88)+G28</f>
        <v>0</v>
      </c>
    </row>
    <row r="30" spans="2:60" ht="19.2" customHeight="1" thickBot="1" x14ac:dyDescent="0.3">
      <c r="B30" s="610" t="s">
        <v>463</v>
      </c>
      <c r="C30" s="611"/>
      <c r="D30" s="611"/>
      <c r="E30" s="611"/>
      <c r="F30" s="612"/>
      <c r="G30" s="392">
        <f>G29+G28+G27+G26+G25</f>
        <v>0</v>
      </c>
    </row>
    <row r="31" spans="2:60" s="438" customFormat="1" ht="19.2" customHeight="1" x14ac:dyDescent="0.25">
      <c r="B31" s="142"/>
      <c r="C31" s="142"/>
      <c r="D31" s="142"/>
      <c r="F31" s="142"/>
      <c r="G31" s="480"/>
    </row>
    <row r="32" spans="2:60" x14ac:dyDescent="0.25">
      <c r="B32" s="72"/>
      <c r="C32" s="73"/>
      <c r="D32" s="73"/>
      <c r="E32" s="142"/>
      <c r="F32" s="73"/>
      <c r="G32" s="73"/>
    </row>
    <row r="33" spans="2:60" ht="13.8" thickBot="1" x14ac:dyDescent="0.3">
      <c r="B33" s="72"/>
      <c r="C33" s="73"/>
      <c r="D33" s="73"/>
      <c r="E33" s="73"/>
      <c r="F33" s="73"/>
      <c r="G33" s="73"/>
    </row>
    <row r="34" spans="2:60" s="384" customFormat="1" ht="17.399999999999999" thickBot="1" x14ac:dyDescent="0.35">
      <c r="B34" s="613" t="s">
        <v>470</v>
      </c>
      <c r="C34" s="614"/>
      <c r="D34" s="614"/>
      <c r="E34" s="614"/>
      <c r="F34" s="614"/>
      <c r="G34" s="615"/>
    </row>
    <row r="35" spans="2:60" s="372" customFormat="1" ht="39.6" customHeight="1" thickBot="1" x14ac:dyDescent="0.35">
      <c r="B35" s="404" t="s">
        <v>392</v>
      </c>
      <c r="C35" s="405" t="s">
        <v>466</v>
      </c>
      <c r="D35" s="406" t="s">
        <v>467</v>
      </c>
      <c r="E35" s="407" t="s">
        <v>468</v>
      </c>
      <c r="F35" s="407" t="s">
        <v>465</v>
      </c>
      <c r="G35" s="408" t="s">
        <v>457</v>
      </c>
    </row>
    <row r="36" spans="2:60" s="385" customFormat="1" ht="18.600000000000001" customHeight="1" x14ac:dyDescent="0.3">
      <c r="B36" s="620" t="s">
        <v>454</v>
      </c>
      <c r="C36" s="400" t="s">
        <v>307</v>
      </c>
      <c r="D36" s="401" t="s">
        <v>1</v>
      </c>
      <c r="E36" s="401">
        <v>5</v>
      </c>
      <c r="F36" s="402"/>
      <c r="G36" s="403">
        <f>(F36*E36)*12</f>
        <v>0</v>
      </c>
    </row>
    <row r="37" spans="2:60" s="385" customFormat="1" ht="18.600000000000001" customHeight="1" x14ac:dyDescent="0.3">
      <c r="B37" s="620"/>
      <c r="C37" s="373" t="s">
        <v>305</v>
      </c>
      <c r="D37" s="386" t="s">
        <v>1</v>
      </c>
      <c r="E37" s="386">
        <v>5</v>
      </c>
      <c r="F37" s="387"/>
      <c r="G37" s="403">
        <f t="shared" ref="G37:G38" si="1">(F37*E37)*12</f>
        <v>0</v>
      </c>
    </row>
    <row r="38" spans="2:60" s="385" customFormat="1" ht="18.600000000000001" customHeight="1" thickBot="1" x14ac:dyDescent="0.35">
      <c r="B38" s="621"/>
      <c r="C38" s="383" t="s">
        <v>456</v>
      </c>
      <c r="D38" s="388" t="s">
        <v>1</v>
      </c>
      <c r="E38" s="388">
        <v>5</v>
      </c>
      <c r="F38" s="389"/>
      <c r="G38" s="403">
        <f t="shared" si="1"/>
        <v>0</v>
      </c>
    </row>
    <row r="39" spans="2:60" ht="19.2" customHeight="1" thickBot="1" x14ac:dyDescent="0.3">
      <c r="B39" s="610" t="s">
        <v>43</v>
      </c>
      <c r="C39" s="611"/>
      <c r="D39" s="611"/>
      <c r="E39" s="611"/>
      <c r="F39" s="612"/>
      <c r="G39" s="138">
        <f>SUM(G36:G38)</f>
        <v>0</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row>
    <row r="40" spans="2:60" ht="19.2" customHeight="1" thickBot="1" x14ac:dyDescent="0.3">
      <c r="B40" s="610" t="s">
        <v>44</v>
      </c>
      <c r="C40" s="611"/>
      <c r="D40" s="611"/>
      <c r="E40" s="611"/>
      <c r="F40" s="612"/>
      <c r="G40" s="140">
        <f>G39*15%</f>
        <v>0</v>
      </c>
    </row>
    <row r="41" spans="2:60" ht="19.2" customHeight="1" thickBot="1" x14ac:dyDescent="0.3">
      <c r="B41" s="610" t="s">
        <v>458</v>
      </c>
      <c r="C41" s="611"/>
      <c r="D41" s="611"/>
      <c r="E41" s="611"/>
      <c r="F41" s="612"/>
      <c r="G41" s="236">
        <f>G40+G39</f>
        <v>0</v>
      </c>
    </row>
    <row r="42" spans="2:60" ht="19.2" customHeight="1" thickBot="1" x14ac:dyDescent="0.3">
      <c r="B42" s="610" t="s">
        <v>459</v>
      </c>
      <c r="C42" s="611"/>
      <c r="D42" s="611"/>
      <c r="E42" s="611"/>
      <c r="F42" s="612"/>
      <c r="G42" s="390">
        <f>(G41*$C$88)+G41</f>
        <v>0</v>
      </c>
    </row>
    <row r="43" spans="2:60" ht="19.2" customHeight="1" thickBot="1" x14ac:dyDescent="0.3">
      <c r="B43" s="610" t="s">
        <v>460</v>
      </c>
      <c r="C43" s="611"/>
      <c r="D43" s="611"/>
      <c r="E43" s="611"/>
      <c r="F43" s="612"/>
      <c r="G43" s="391">
        <f>(G42*$D$88)+G42</f>
        <v>0</v>
      </c>
    </row>
    <row r="44" spans="2:60" ht="19.2" customHeight="1" thickBot="1" x14ac:dyDescent="0.3">
      <c r="B44" s="610" t="s">
        <v>461</v>
      </c>
      <c r="C44" s="611"/>
      <c r="D44" s="611"/>
      <c r="E44" s="611"/>
      <c r="F44" s="612"/>
      <c r="G44" s="391">
        <f>(G43*$E$88)+G43</f>
        <v>0</v>
      </c>
    </row>
    <row r="45" spans="2:60" ht="19.2" customHeight="1" thickBot="1" x14ac:dyDescent="0.3">
      <c r="B45" s="610" t="s">
        <v>462</v>
      </c>
      <c r="C45" s="611"/>
      <c r="D45" s="611"/>
      <c r="E45" s="611"/>
      <c r="F45" s="612"/>
      <c r="G45" s="391">
        <f>(G44*$F$88)+G44</f>
        <v>0</v>
      </c>
    </row>
    <row r="46" spans="2:60" ht="19.2" customHeight="1" thickBot="1" x14ac:dyDescent="0.3">
      <c r="B46" s="610" t="s">
        <v>463</v>
      </c>
      <c r="C46" s="611"/>
      <c r="D46" s="611"/>
      <c r="E46" s="611"/>
      <c r="F46" s="612"/>
      <c r="G46" s="392">
        <f>G45+G44+G43+G42+G41</f>
        <v>0</v>
      </c>
    </row>
    <row r="47" spans="2:60" s="438" customFormat="1" ht="19.2" customHeight="1" x14ac:dyDescent="0.25">
      <c r="B47" s="142"/>
      <c r="C47" s="142"/>
      <c r="D47" s="142"/>
      <c r="E47" s="142"/>
      <c r="F47" s="142"/>
      <c r="G47" s="480"/>
    </row>
    <row r="48" spans="2:60" ht="13.8" thickBot="1" x14ac:dyDescent="0.3">
      <c r="B48" s="72"/>
      <c r="C48" s="73"/>
      <c r="D48" s="73"/>
      <c r="E48" s="73"/>
      <c r="F48" s="73"/>
      <c r="G48" s="73"/>
    </row>
    <row r="49" spans="2:60" s="438" customFormat="1" ht="19.2" customHeight="1" thickBot="1" x14ac:dyDescent="0.3">
      <c r="B49" s="613" t="s">
        <v>504</v>
      </c>
      <c r="C49" s="614"/>
      <c r="D49" s="614"/>
      <c r="E49" s="614"/>
      <c r="F49" s="614"/>
      <c r="G49" s="615"/>
    </row>
    <row r="50" spans="2:60" s="438" customFormat="1" ht="24" x14ac:dyDescent="0.25">
      <c r="B50" s="487" t="s">
        <v>451</v>
      </c>
      <c r="C50" s="488" t="s">
        <v>452</v>
      </c>
      <c r="D50" s="489" t="s">
        <v>497</v>
      </c>
      <c r="E50" s="489" t="s">
        <v>473</v>
      </c>
      <c r="F50" s="490" t="s">
        <v>465</v>
      </c>
      <c r="G50" s="491" t="s">
        <v>457</v>
      </c>
    </row>
    <row r="51" spans="2:60" s="372" customFormat="1" ht="27.6" customHeight="1" x14ac:dyDescent="0.3">
      <c r="B51" s="616" t="s">
        <v>503</v>
      </c>
      <c r="C51" s="493" t="s">
        <v>490</v>
      </c>
      <c r="D51" s="494">
        <v>189</v>
      </c>
      <c r="E51" s="393">
        <v>81</v>
      </c>
      <c r="F51" s="387"/>
      <c r="G51" s="492">
        <f>(F51*D51*E51)*12</f>
        <v>0</v>
      </c>
    </row>
    <row r="52" spans="2:60" s="372" customFormat="1" ht="27.6" customHeight="1" thickBot="1" x14ac:dyDescent="0.35">
      <c r="B52" s="616"/>
      <c r="C52" s="493" t="s">
        <v>491</v>
      </c>
      <c r="D52" s="494">
        <v>139</v>
      </c>
      <c r="E52" s="393">
        <v>81</v>
      </c>
      <c r="F52" s="387"/>
      <c r="G52" s="492">
        <f>(F52*D52*E52)*12</f>
        <v>0</v>
      </c>
    </row>
    <row r="53" spans="2:60" s="438" customFormat="1" ht="19.2" customHeight="1" thickBot="1" x14ac:dyDescent="0.3">
      <c r="B53" s="610" t="s">
        <v>43</v>
      </c>
      <c r="C53" s="611"/>
      <c r="D53" s="611"/>
      <c r="E53" s="611"/>
      <c r="F53" s="612"/>
      <c r="G53" s="443">
        <f>SUM(G51:G52)</f>
        <v>0</v>
      </c>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row>
    <row r="54" spans="2:60" s="438" customFormat="1" ht="19.2" customHeight="1" thickBot="1" x14ac:dyDescent="0.3">
      <c r="B54" s="610" t="s">
        <v>44</v>
      </c>
      <c r="C54" s="611"/>
      <c r="D54" s="611"/>
      <c r="E54" s="611"/>
      <c r="F54" s="612"/>
      <c r="G54" s="439">
        <f>G53*15%</f>
        <v>0</v>
      </c>
    </row>
    <row r="55" spans="2:60" s="438" customFormat="1" ht="19.2" customHeight="1" thickBot="1" x14ac:dyDescent="0.3">
      <c r="B55" s="610" t="s">
        <v>458</v>
      </c>
      <c r="C55" s="611"/>
      <c r="D55" s="611"/>
      <c r="E55" s="611"/>
      <c r="F55" s="612"/>
      <c r="G55" s="440">
        <f>G54+G53</f>
        <v>0</v>
      </c>
    </row>
    <row r="56" spans="2:60" s="438" customFormat="1" ht="19.2" customHeight="1" thickBot="1" x14ac:dyDescent="0.3">
      <c r="B56" s="610" t="s">
        <v>459</v>
      </c>
      <c r="C56" s="611"/>
      <c r="D56" s="611"/>
      <c r="E56" s="611"/>
      <c r="F56" s="612"/>
      <c r="G56" s="390">
        <f>(G55*$C$88)+G55</f>
        <v>0</v>
      </c>
    </row>
    <row r="57" spans="2:60" s="438" customFormat="1" ht="19.2" customHeight="1" thickBot="1" x14ac:dyDescent="0.3">
      <c r="B57" s="610" t="s">
        <v>460</v>
      </c>
      <c r="C57" s="611"/>
      <c r="D57" s="611"/>
      <c r="E57" s="611"/>
      <c r="F57" s="612"/>
      <c r="G57" s="391">
        <f>(G56*$D$88)+G56</f>
        <v>0</v>
      </c>
    </row>
    <row r="58" spans="2:60" s="438" customFormat="1" ht="19.2" customHeight="1" thickBot="1" x14ac:dyDescent="0.3">
      <c r="B58" s="610" t="s">
        <v>461</v>
      </c>
      <c r="C58" s="611"/>
      <c r="D58" s="611"/>
      <c r="E58" s="611"/>
      <c r="F58" s="612"/>
      <c r="G58" s="391">
        <f>(G57*$E$88)+G57</f>
        <v>0</v>
      </c>
    </row>
    <row r="59" spans="2:60" s="438" customFormat="1" ht="19.2" customHeight="1" thickBot="1" x14ac:dyDescent="0.3">
      <c r="B59" s="610" t="s">
        <v>462</v>
      </c>
      <c r="C59" s="611"/>
      <c r="D59" s="611"/>
      <c r="E59" s="611"/>
      <c r="F59" s="612"/>
      <c r="G59" s="391">
        <f>(G58*$F$88)+G58</f>
        <v>0</v>
      </c>
    </row>
    <row r="60" spans="2:60" s="438" customFormat="1" ht="19.2" customHeight="1" thickBot="1" x14ac:dyDescent="0.3">
      <c r="B60" s="610" t="s">
        <v>463</v>
      </c>
      <c r="C60" s="611"/>
      <c r="D60" s="611"/>
      <c r="E60" s="611"/>
      <c r="F60" s="612"/>
      <c r="G60" s="392">
        <f>G59+G58+G57+G56+G55</f>
        <v>0</v>
      </c>
    </row>
    <row r="61" spans="2:60" s="385" customFormat="1" ht="27.6" customHeight="1" x14ac:dyDescent="0.3">
      <c r="B61" s="482"/>
      <c r="C61" s="483"/>
      <c r="D61" s="484"/>
      <c r="E61" s="485"/>
      <c r="F61" s="486"/>
      <c r="G61" s="481"/>
    </row>
    <row r="62" spans="2:60" ht="13.8" thickBot="1" x14ac:dyDescent="0.3">
      <c r="B62" s="72"/>
      <c r="C62" s="73"/>
      <c r="D62" s="73"/>
      <c r="E62" s="73"/>
      <c r="F62" s="73"/>
      <c r="G62" s="73"/>
    </row>
    <row r="63" spans="2:60" s="372" customFormat="1" ht="15.6" customHeight="1" thickBot="1" x14ac:dyDescent="0.35">
      <c r="B63" s="647" t="s">
        <v>471</v>
      </c>
      <c r="C63" s="648"/>
      <c r="D63" s="648"/>
      <c r="E63" s="648"/>
      <c r="F63" s="648"/>
      <c r="G63" s="649"/>
      <c r="H63" s="374"/>
    </row>
    <row r="64" spans="2:60" s="372" customFormat="1" ht="24.6" thickBot="1" x14ac:dyDescent="0.35">
      <c r="B64" s="413" t="s">
        <v>472</v>
      </c>
      <c r="C64" s="414" t="s">
        <v>469</v>
      </c>
      <c r="D64" s="415" t="s">
        <v>497</v>
      </c>
      <c r="E64" s="415" t="s">
        <v>473</v>
      </c>
      <c r="F64" s="407" t="s">
        <v>500</v>
      </c>
      <c r="G64" s="408" t="s">
        <v>457</v>
      </c>
    </row>
    <row r="65" spans="2:60" s="372" customFormat="1" ht="38.4" customHeight="1" x14ac:dyDescent="0.3">
      <c r="B65" s="416" t="s">
        <v>499</v>
      </c>
      <c r="C65" s="412" t="s">
        <v>464</v>
      </c>
      <c r="D65" s="412">
        <v>189</v>
      </c>
      <c r="E65" s="412">
        <v>81</v>
      </c>
      <c r="F65" s="402"/>
      <c r="G65" s="403">
        <f>(D65*E65*F65)*12</f>
        <v>0</v>
      </c>
    </row>
    <row r="66" spans="2:60" s="372" customFormat="1" ht="34.799999999999997" customHeight="1" x14ac:dyDescent="0.3">
      <c r="B66" s="395" t="s">
        <v>498</v>
      </c>
      <c r="C66" s="393" t="s">
        <v>464</v>
      </c>
      <c r="D66" s="393">
        <v>139</v>
      </c>
      <c r="E66" s="393">
        <v>81</v>
      </c>
      <c r="F66" s="387"/>
      <c r="G66" s="403">
        <f>(D66*E66*F66)*12</f>
        <v>0</v>
      </c>
    </row>
    <row r="67" spans="2:60" s="372" customFormat="1" ht="40.200000000000003" customHeight="1" thickBot="1" x14ac:dyDescent="0.35">
      <c r="B67" s="395" t="s">
        <v>510</v>
      </c>
      <c r="C67" s="393" t="s">
        <v>464</v>
      </c>
      <c r="D67" s="393"/>
      <c r="E67" s="393">
        <v>81</v>
      </c>
      <c r="F67" s="387"/>
      <c r="G67" s="403">
        <f>F67*12</f>
        <v>0</v>
      </c>
    </row>
    <row r="68" spans="2:60" ht="19.2" customHeight="1" thickBot="1" x14ac:dyDescent="0.3">
      <c r="B68" s="610" t="s">
        <v>43</v>
      </c>
      <c r="C68" s="611"/>
      <c r="D68" s="611"/>
      <c r="E68" s="611"/>
      <c r="F68" s="612"/>
      <c r="G68" s="443">
        <f>SUM(G65:G67)</f>
        <v>0</v>
      </c>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row>
    <row r="69" spans="2:60" ht="19.2" customHeight="1" thickBot="1" x14ac:dyDescent="0.3">
      <c r="B69" s="610" t="s">
        <v>44</v>
      </c>
      <c r="C69" s="611"/>
      <c r="D69" s="611"/>
      <c r="E69" s="611"/>
      <c r="F69" s="612"/>
      <c r="G69" s="439">
        <f>G68*15%</f>
        <v>0</v>
      </c>
    </row>
    <row r="70" spans="2:60" ht="19.2" customHeight="1" thickBot="1" x14ac:dyDescent="0.3">
      <c r="B70" s="610" t="s">
        <v>458</v>
      </c>
      <c r="C70" s="611"/>
      <c r="D70" s="611"/>
      <c r="E70" s="611"/>
      <c r="F70" s="612"/>
      <c r="G70" s="236">
        <f>G69+G68</f>
        <v>0</v>
      </c>
    </row>
    <row r="71" spans="2:60" ht="19.2" customHeight="1" thickBot="1" x14ac:dyDescent="0.3">
      <c r="B71" s="610" t="s">
        <v>459</v>
      </c>
      <c r="C71" s="611"/>
      <c r="D71" s="611"/>
      <c r="E71" s="611"/>
      <c r="F71" s="612"/>
      <c r="G71" s="390">
        <f>(G70*$C$88)+G70</f>
        <v>0</v>
      </c>
    </row>
    <row r="72" spans="2:60" ht="19.2" customHeight="1" thickBot="1" x14ac:dyDescent="0.3">
      <c r="B72" s="610" t="s">
        <v>460</v>
      </c>
      <c r="C72" s="611"/>
      <c r="D72" s="611"/>
      <c r="E72" s="611"/>
      <c r="F72" s="612"/>
      <c r="G72" s="391">
        <f>(G71*$D$88)+G71</f>
        <v>0</v>
      </c>
    </row>
    <row r="73" spans="2:60" ht="19.2" customHeight="1" thickBot="1" x14ac:dyDescent="0.3">
      <c r="B73" s="610" t="s">
        <v>461</v>
      </c>
      <c r="C73" s="611"/>
      <c r="D73" s="611"/>
      <c r="E73" s="611"/>
      <c r="F73" s="612"/>
      <c r="G73" s="391">
        <f>(G72*$E$88)+G72</f>
        <v>0</v>
      </c>
    </row>
    <row r="74" spans="2:60" ht="19.2" customHeight="1" thickBot="1" x14ac:dyDescent="0.3">
      <c r="B74" s="610" t="s">
        <v>462</v>
      </c>
      <c r="C74" s="611"/>
      <c r="D74" s="611"/>
      <c r="E74" s="611"/>
      <c r="F74" s="612"/>
      <c r="G74" s="391">
        <f>(G73*$F$88)+G73</f>
        <v>0</v>
      </c>
    </row>
    <row r="75" spans="2:60" ht="19.2" customHeight="1" thickBot="1" x14ac:dyDescent="0.3">
      <c r="B75" s="610" t="s">
        <v>463</v>
      </c>
      <c r="C75" s="611"/>
      <c r="D75" s="611"/>
      <c r="E75" s="611"/>
      <c r="F75" s="612"/>
      <c r="G75" s="392">
        <f>G74+G73+G72+G71+G70</f>
        <v>0</v>
      </c>
    </row>
    <row r="76" spans="2:60" x14ac:dyDescent="0.25">
      <c r="B76" s="72"/>
      <c r="C76" s="73"/>
      <c r="D76" s="73"/>
      <c r="E76" s="73"/>
      <c r="F76" s="73"/>
      <c r="G76" s="73"/>
    </row>
    <row r="77" spans="2:60" ht="13.8" thickBot="1" x14ac:dyDescent="0.3">
      <c r="B77" s="72"/>
      <c r="C77" s="73"/>
      <c r="D77" s="73"/>
      <c r="E77" s="73"/>
      <c r="F77" s="73"/>
      <c r="G77" s="73"/>
    </row>
    <row r="78" spans="2:60" s="256" customFormat="1" ht="13.8" thickBot="1" x14ac:dyDescent="0.3">
      <c r="B78" s="645" t="s">
        <v>441</v>
      </c>
      <c r="C78" s="646"/>
      <c r="D78" s="257" t="s">
        <v>475</v>
      </c>
      <c r="E78" s="115"/>
    </row>
    <row r="79" spans="2:60" s="256" customFormat="1" ht="22.2" customHeight="1" thickBot="1" x14ac:dyDescent="0.3">
      <c r="B79" s="367">
        <v>1</v>
      </c>
      <c r="C79" s="366" t="s">
        <v>442</v>
      </c>
      <c r="D79" s="368"/>
    </row>
    <row r="80" spans="2:60" s="256" customFormat="1" x14ac:dyDescent="0.25">
      <c r="B80" s="396"/>
      <c r="C80" s="397"/>
      <c r="D80" s="115"/>
    </row>
    <row r="81" spans="2:7" ht="13.8" thickBot="1" x14ac:dyDescent="0.3"/>
    <row r="82" spans="2:7" ht="27" thickBot="1" x14ac:dyDescent="0.3">
      <c r="B82" s="417" t="s">
        <v>24</v>
      </c>
      <c r="C82" s="478" t="s">
        <v>501</v>
      </c>
      <c r="D82" s="479" t="s">
        <v>106</v>
      </c>
      <c r="E82" s="478" t="s">
        <v>474</v>
      </c>
      <c r="F82" s="257" t="s">
        <v>385</v>
      </c>
    </row>
    <row r="83" spans="2:7" ht="55.8" thickBot="1" x14ac:dyDescent="0.3">
      <c r="B83" s="474">
        <v>1</v>
      </c>
      <c r="C83" s="475" t="s">
        <v>107</v>
      </c>
      <c r="D83" s="476" t="s">
        <v>108</v>
      </c>
      <c r="E83" s="477"/>
      <c r="F83" s="465" t="s">
        <v>502</v>
      </c>
    </row>
    <row r="84" spans="2:7" x14ac:dyDescent="0.25">
      <c r="B84" s="72"/>
      <c r="C84" s="73"/>
      <c r="D84" s="73"/>
      <c r="E84" s="73"/>
      <c r="F84" s="73"/>
      <c r="G84" s="73"/>
    </row>
    <row r="86" spans="2:7" ht="15" customHeight="1" thickBot="1" x14ac:dyDescent="0.3">
      <c r="B86" s="625" t="s">
        <v>76</v>
      </c>
      <c r="C86" s="625"/>
      <c r="D86" s="625"/>
      <c r="E86" s="625"/>
      <c r="F86" s="625"/>
      <c r="G86" s="625"/>
    </row>
    <row r="87" spans="2:7" ht="14.4" thickBot="1" x14ac:dyDescent="0.3">
      <c r="B87" s="116" t="s">
        <v>0</v>
      </c>
      <c r="C87" s="117" t="s">
        <v>77</v>
      </c>
      <c r="D87" s="117" t="s">
        <v>78</v>
      </c>
      <c r="E87" s="117" t="s">
        <v>79</v>
      </c>
      <c r="F87" s="117" t="s">
        <v>80</v>
      </c>
      <c r="G87" s="62" t="s">
        <v>81</v>
      </c>
    </row>
    <row r="88" spans="2:7" ht="19.2" customHeight="1" thickBot="1" x14ac:dyDescent="0.3">
      <c r="B88" s="118" t="s">
        <v>82</v>
      </c>
      <c r="C88" s="119"/>
      <c r="D88" s="119"/>
      <c r="E88" s="120"/>
      <c r="F88" s="119"/>
      <c r="G88" s="66"/>
    </row>
    <row r="89" spans="2:7" x14ac:dyDescent="0.25">
      <c r="B89" s="121"/>
      <c r="C89" s="122"/>
      <c r="D89" s="122"/>
      <c r="E89" s="122"/>
      <c r="F89" s="122"/>
      <c r="G89" s="122"/>
    </row>
    <row r="90" spans="2:7" ht="13.8" thickBot="1" x14ac:dyDescent="0.3">
      <c r="B90" s="121"/>
      <c r="C90" s="122"/>
      <c r="D90" s="122"/>
      <c r="E90" s="122"/>
      <c r="F90" s="122"/>
      <c r="G90" s="122"/>
    </row>
    <row r="91" spans="2:7" ht="21.6" customHeight="1" thickBot="1" x14ac:dyDescent="0.3">
      <c r="B91" s="641" t="s">
        <v>109</v>
      </c>
      <c r="C91" s="642"/>
      <c r="D91" s="67">
        <f>G75+G46+G30+E83+G60</f>
        <v>0</v>
      </c>
      <c r="E91" s="370"/>
      <c r="F91" s="370"/>
      <c r="G91" s="370"/>
    </row>
    <row r="92" spans="2:7" x14ac:dyDescent="0.25">
      <c r="B92" s="3"/>
      <c r="C92" s="3"/>
      <c r="D92" s="123"/>
      <c r="E92" s="123"/>
      <c r="F92" s="123"/>
      <c r="G92" s="123"/>
    </row>
    <row r="93" spans="2:7" x14ac:dyDescent="0.25">
      <c r="D93" s="124"/>
      <c r="E93" s="124"/>
      <c r="F93" s="124"/>
      <c r="G93" s="124"/>
    </row>
    <row r="94" spans="2:7" x14ac:dyDescent="0.25">
      <c r="C94" s="125"/>
      <c r="G94" s="495"/>
    </row>
    <row r="95" spans="2:7" ht="13.8" thickBot="1" x14ac:dyDescent="0.3">
      <c r="B95" s="363"/>
      <c r="C95" s="125"/>
      <c r="D95" s="363"/>
    </row>
    <row r="96" spans="2:7" x14ac:dyDescent="0.25">
      <c r="B96" s="1" t="s">
        <v>84</v>
      </c>
      <c r="C96" s="125"/>
      <c r="D96" s="1" t="s">
        <v>85</v>
      </c>
    </row>
    <row r="97" spans="7:7" x14ac:dyDescent="0.25">
      <c r="G97" s="495"/>
    </row>
    <row r="99" spans="7:7" x14ac:dyDescent="0.25">
      <c r="G99" s="495"/>
    </row>
  </sheetData>
  <mergeCells count="57">
    <mergeCell ref="B91:C91"/>
    <mergeCell ref="B20:B22"/>
    <mergeCell ref="B75:F75"/>
    <mergeCell ref="B78:C78"/>
    <mergeCell ref="B74:F74"/>
    <mergeCell ref="B63:G63"/>
    <mergeCell ref="B68:F68"/>
    <mergeCell ref="B23:F23"/>
    <mergeCell ref="B24:F24"/>
    <mergeCell ref="B25:F25"/>
    <mergeCell ref="B26:F26"/>
    <mergeCell ref="B27:F27"/>
    <mergeCell ref="B28:F28"/>
    <mergeCell ref="B29:F29"/>
    <mergeCell ref="B30:F30"/>
    <mergeCell ref="B42:F42"/>
    <mergeCell ref="C2:G2"/>
    <mergeCell ref="C3:G3"/>
    <mergeCell ref="C4:G4"/>
    <mergeCell ref="C5:G5"/>
    <mergeCell ref="C6:G6"/>
    <mergeCell ref="B7:G7"/>
    <mergeCell ref="B86:G86"/>
    <mergeCell ref="B8:G8"/>
    <mergeCell ref="B9:G9"/>
    <mergeCell ref="B10:G10"/>
    <mergeCell ref="B11:G11"/>
    <mergeCell ref="B12:G12"/>
    <mergeCell ref="B13:G13"/>
    <mergeCell ref="B14:G14"/>
    <mergeCell ref="B15:G15"/>
    <mergeCell ref="B16:G16"/>
    <mergeCell ref="B69:F69"/>
    <mergeCell ref="B70:F70"/>
    <mergeCell ref="B71:F71"/>
    <mergeCell ref="B72:F72"/>
    <mergeCell ref="B73:F73"/>
    <mergeCell ref="B43:F43"/>
    <mergeCell ref="B44:F44"/>
    <mergeCell ref="B45:F45"/>
    <mergeCell ref="B46:F46"/>
    <mergeCell ref="B18:G18"/>
    <mergeCell ref="B41:F41"/>
    <mergeCell ref="B40:F40"/>
    <mergeCell ref="B39:F39"/>
    <mergeCell ref="B36:B38"/>
    <mergeCell ref="B34:G34"/>
    <mergeCell ref="B49:G49"/>
    <mergeCell ref="B51:B52"/>
    <mergeCell ref="B53:F53"/>
    <mergeCell ref="B54:F54"/>
    <mergeCell ref="B55:F55"/>
    <mergeCell ref="B56:F56"/>
    <mergeCell ref="B57:F57"/>
    <mergeCell ref="B58:F58"/>
    <mergeCell ref="B59:F59"/>
    <mergeCell ref="B60:F60"/>
  </mergeCells>
  <pageMargins left="0.25" right="0.25" top="0.75" bottom="0.75" header="0.3" footer="0.3"/>
  <pageSetup paperSize="8" scale="76" fitToHeight="0"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4"/>
  <sheetViews>
    <sheetView topLeftCell="A205" workbookViewId="0">
      <selection activeCell="G240" sqref="G240"/>
    </sheetView>
  </sheetViews>
  <sheetFormatPr defaultColWidth="14.88671875" defaultRowHeight="14.4" x14ac:dyDescent="0.3"/>
  <cols>
    <col min="2" max="2" width="38.44140625" bestFit="1" customWidth="1"/>
    <col min="3" max="3" width="25" customWidth="1"/>
    <col min="4" max="4" width="22.77734375" customWidth="1"/>
    <col min="5" max="5" width="22" customWidth="1"/>
    <col min="6" max="6" width="18.88671875" customWidth="1"/>
  </cols>
  <sheetData>
    <row r="1" spans="1:7" ht="15" thickBot="1" x14ac:dyDescent="0.35"/>
    <row r="2" spans="1:7" ht="16.5" customHeight="1" thickBot="1" x14ac:dyDescent="0.35">
      <c r="B2" s="8" t="s">
        <v>11</v>
      </c>
      <c r="C2" s="669" t="s">
        <v>236</v>
      </c>
      <c r="D2" s="670"/>
      <c r="E2" s="670"/>
      <c r="F2" s="671"/>
    </row>
    <row r="3" spans="1:7" ht="16.2" thickBot="1" x14ac:dyDescent="0.35">
      <c r="B3" s="8" t="s">
        <v>12</v>
      </c>
      <c r="C3" s="669" t="s">
        <v>13</v>
      </c>
      <c r="D3" s="670"/>
      <c r="E3" s="670"/>
      <c r="F3" s="671"/>
    </row>
    <row r="4" spans="1:7" ht="16.2" thickBot="1" x14ac:dyDescent="0.35">
      <c r="B4" s="8" t="s">
        <v>14</v>
      </c>
      <c r="C4" s="672" t="s">
        <v>111</v>
      </c>
      <c r="D4" s="673"/>
      <c r="E4" s="673"/>
      <c r="F4" s="674"/>
    </row>
    <row r="5" spans="1:7" s="7" customFormat="1" ht="18.600000000000001" customHeight="1" thickBot="1" x14ac:dyDescent="0.3">
      <c r="B5" s="8" t="s">
        <v>229</v>
      </c>
      <c r="C5" s="672" t="s">
        <v>87</v>
      </c>
      <c r="D5" s="673"/>
      <c r="E5" s="673"/>
      <c r="F5" s="674"/>
    </row>
    <row r="6" spans="1:7" ht="22.8" customHeight="1" thickBot="1" x14ac:dyDescent="0.35">
      <c r="B6" s="8" t="s">
        <v>16</v>
      </c>
      <c r="C6" s="675"/>
      <c r="D6" s="676"/>
      <c r="E6" s="676"/>
      <c r="F6" s="677"/>
    </row>
    <row r="7" spans="1:7" x14ac:dyDescent="0.3">
      <c r="A7" s="13"/>
      <c r="B7" s="112" t="s">
        <v>17</v>
      </c>
      <c r="C7" s="113"/>
      <c r="D7" s="113"/>
      <c r="E7" s="113"/>
      <c r="F7" s="114"/>
      <c r="G7" s="7"/>
    </row>
    <row r="8" spans="1:7" ht="15.6" customHeight="1" x14ac:dyDescent="0.3">
      <c r="A8" s="13"/>
      <c r="B8" s="523" t="s">
        <v>103</v>
      </c>
      <c r="C8" s="524"/>
      <c r="D8" s="524"/>
      <c r="E8" s="524"/>
      <c r="F8" s="525"/>
      <c r="G8" s="7"/>
    </row>
    <row r="9" spans="1:7" ht="29.4" customHeight="1" x14ac:dyDescent="0.3">
      <c r="A9" s="13"/>
      <c r="B9" s="526" t="s">
        <v>18</v>
      </c>
      <c r="C9" s="527"/>
      <c r="D9" s="527"/>
      <c r="E9" s="527"/>
      <c r="F9" s="528"/>
      <c r="G9" s="7"/>
    </row>
    <row r="10" spans="1:7" ht="14.4" customHeight="1" x14ac:dyDescent="0.3">
      <c r="A10" s="13"/>
      <c r="B10" s="523" t="s">
        <v>19</v>
      </c>
      <c r="C10" s="524"/>
      <c r="D10" s="524"/>
      <c r="E10" s="524"/>
      <c r="F10" s="525"/>
      <c r="G10" s="7"/>
    </row>
    <row r="11" spans="1:7" ht="34.5" customHeight="1" x14ac:dyDescent="0.3">
      <c r="A11" s="13"/>
      <c r="B11" s="526" t="s">
        <v>104</v>
      </c>
      <c r="C11" s="527"/>
      <c r="D11" s="527"/>
      <c r="E11" s="527"/>
      <c r="F11" s="528"/>
      <c r="G11" s="7"/>
    </row>
    <row r="12" spans="1:7" s="18" customFormat="1" ht="16.5" customHeight="1" x14ac:dyDescent="0.3">
      <c r="A12" s="17"/>
      <c r="B12" s="523" t="s">
        <v>20</v>
      </c>
      <c r="C12" s="524"/>
      <c r="D12" s="524"/>
      <c r="E12" s="524"/>
      <c r="F12" s="525"/>
    </row>
    <row r="13" spans="1:7" ht="35.4" customHeight="1" x14ac:dyDescent="0.3">
      <c r="A13" s="13"/>
      <c r="B13" s="526" t="s">
        <v>21</v>
      </c>
      <c r="C13" s="527"/>
      <c r="D13" s="527"/>
      <c r="E13" s="527"/>
      <c r="F13" s="528"/>
      <c r="G13" s="7"/>
    </row>
    <row r="14" spans="1:7" ht="30.6" customHeight="1" x14ac:dyDescent="0.3">
      <c r="A14" s="13"/>
      <c r="B14" s="681" t="s">
        <v>112</v>
      </c>
      <c r="C14" s="682"/>
      <c r="D14" s="682"/>
      <c r="E14" s="682"/>
      <c r="F14" s="683"/>
      <c r="G14" s="7"/>
    </row>
    <row r="15" spans="1:7" ht="66" customHeight="1" thickBot="1" x14ac:dyDescent="0.35">
      <c r="A15" s="13"/>
      <c r="B15" s="554" t="s">
        <v>113</v>
      </c>
      <c r="C15" s="555"/>
      <c r="D15" s="555"/>
      <c r="E15" s="555"/>
      <c r="F15" s="556"/>
      <c r="G15" s="7"/>
    </row>
    <row r="16" spans="1:7" s="126" customFormat="1" ht="22.8" customHeight="1" x14ac:dyDescent="0.3">
      <c r="B16" s="72"/>
      <c r="C16" s="127"/>
      <c r="D16" s="127"/>
      <c r="E16" s="127"/>
      <c r="F16" s="127"/>
    </row>
    <row r="18" spans="2:7" x14ac:dyDescent="0.3">
      <c r="B18" s="142"/>
      <c r="C18" s="142"/>
      <c r="D18" s="142"/>
      <c r="E18" s="143"/>
      <c r="F18" s="139"/>
      <c r="G18" s="126"/>
    </row>
    <row r="19" spans="2:7" s="126" customFormat="1" ht="15" thickBot="1" x14ac:dyDescent="0.35">
      <c r="B19" s="144"/>
      <c r="C19" s="144"/>
      <c r="D19" s="139"/>
      <c r="E19" s="139"/>
      <c r="F19" s="139"/>
    </row>
    <row r="20" spans="2:7" ht="15.75" customHeight="1" thickBot="1" x14ac:dyDescent="0.35">
      <c r="B20" s="650" t="s">
        <v>114</v>
      </c>
      <c r="C20" s="651"/>
      <c r="D20" s="651"/>
      <c r="E20" s="652"/>
    </row>
    <row r="21" spans="2:7" ht="15.75" customHeight="1" x14ac:dyDescent="0.3">
      <c r="B21" s="145" t="s">
        <v>115</v>
      </c>
      <c r="C21" s="653" t="s">
        <v>116</v>
      </c>
      <c r="D21" s="680" t="s">
        <v>117</v>
      </c>
      <c r="E21" s="657" t="s">
        <v>118</v>
      </c>
    </row>
    <row r="22" spans="2:7" ht="15" thickBot="1" x14ac:dyDescent="0.35">
      <c r="B22" s="146" t="s">
        <v>120</v>
      </c>
      <c r="C22" s="654"/>
      <c r="D22" s="656"/>
      <c r="E22" s="658"/>
    </row>
    <row r="23" spans="2:7" s="150" customFormat="1" ht="15.75" customHeight="1" x14ac:dyDescent="0.3">
      <c r="B23" s="147" t="s">
        <v>121</v>
      </c>
      <c r="C23" s="148">
        <v>19491</v>
      </c>
      <c r="D23" s="149"/>
      <c r="E23" s="132">
        <f>(D23*C23)*12</f>
        <v>0</v>
      </c>
    </row>
    <row r="24" spans="2:7" s="150" customFormat="1" ht="15.75" customHeight="1" x14ac:dyDescent="0.3">
      <c r="B24" s="151" t="s">
        <v>122</v>
      </c>
      <c r="C24" s="152">
        <v>705</v>
      </c>
      <c r="D24" s="149"/>
      <c r="E24" s="132">
        <f t="shared" ref="E24:E28" si="0">(D24*C24)*12</f>
        <v>0</v>
      </c>
    </row>
    <row r="25" spans="2:7" s="150" customFormat="1" ht="13.8" x14ac:dyDescent="0.3">
      <c r="B25" s="151" t="s">
        <v>123</v>
      </c>
      <c r="C25" s="152">
        <v>3367</v>
      </c>
      <c r="D25" s="149"/>
      <c r="E25" s="132">
        <f t="shared" si="0"/>
        <v>0</v>
      </c>
    </row>
    <row r="26" spans="2:7" s="150" customFormat="1" ht="13.8" x14ac:dyDescent="0.3">
      <c r="B26" s="151" t="s">
        <v>124</v>
      </c>
      <c r="C26" s="152">
        <v>4767</v>
      </c>
      <c r="D26" s="149"/>
      <c r="E26" s="132">
        <f t="shared" si="0"/>
        <v>0</v>
      </c>
    </row>
    <row r="27" spans="2:7" s="150" customFormat="1" ht="13.8" x14ac:dyDescent="0.3">
      <c r="B27" s="151" t="s">
        <v>125</v>
      </c>
      <c r="C27" s="152">
        <v>4672</v>
      </c>
      <c r="D27" s="149"/>
      <c r="E27" s="132">
        <f t="shared" si="0"/>
        <v>0</v>
      </c>
    </row>
    <row r="28" spans="2:7" s="150" customFormat="1" thickBot="1" x14ac:dyDescent="0.35">
      <c r="B28" s="153" t="s">
        <v>126</v>
      </c>
      <c r="C28" s="154">
        <v>9213</v>
      </c>
      <c r="D28" s="155"/>
      <c r="E28" s="132">
        <f t="shared" si="0"/>
        <v>0</v>
      </c>
    </row>
    <row r="29" spans="2:7" ht="18.600000000000001" customHeight="1" x14ac:dyDescent="0.3">
      <c r="B29" s="659" t="s">
        <v>43</v>
      </c>
      <c r="C29" s="660"/>
      <c r="D29" s="660"/>
      <c r="E29" s="138">
        <f>SUM(E23:E28)</f>
        <v>0</v>
      </c>
      <c r="F29" s="139"/>
      <c r="G29" s="126"/>
    </row>
    <row r="30" spans="2:7" ht="18.600000000000001" customHeight="1" thickBot="1" x14ac:dyDescent="0.35">
      <c r="B30" s="678" t="s">
        <v>44</v>
      </c>
      <c r="C30" s="679"/>
      <c r="D30" s="679"/>
      <c r="E30" s="156">
        <f>E29*15%</f>
        <v>0</v>
      </c>
      <c r="F30" s="139"/>
      <c r="G30" s="126"/>
    </row>
    <row r="31" spans="2:7" ht="18.600000000000001" customHeight="1" thickBot="1" x14ac:dyDescent="0.35">
      <c r="B31" s="610" t="s">
        <v>119</v>
      </c>
      <c r="C31" s="611"/>
      <c r="D31" s="663"/>
      <c r="E31" s="141">
        <f>E30+E29</f>
        <v>0</v>
      </c>
      <c r="F31" s="139"/>
      <c r="G31" s="126"/>
    </row>
    <row r="32" spans="2:7" x14ac:dyDescent="0.3">
      <c r="B32" s="144"/>
      <c r="C32" s="144"/>
      <c r="D32" s="157"/>
      <c r="E32" s="157"/>
      <c r="F32" s="157"/>
    </row>
    <row r="33" spans="2:7" ht="15" thickBot="1" x14ac:dyDescent="0.35">
      <c r="B33" s="144"/>
      <c r="C33" s="144"/>
      <c r="D33" s="157"/>
      <c r="E33" s="157"/>
      <c r="F33" s="157"/>
    </row>
    <row r="34" spans="2:7" ht="15" customHeight="1" thickBot="1" x14ac:dyDescent="0.35">
      <c r="B34" s="650" t="s">
        <v>114</v>
      </c>
      <c r="C34" s="651"/>
      <c r="D34" s="651"/>
      <c r="E34" s="652"/>
      <c r="F34" s="150"/>
    </row>
    <row r="35" spans="2:7" ht="15" customHeight="1" x14ac:dyDescent="0.3">
      <c r="B35" s="158" t="s">
        <v>115</v>
      </c>
      <c r="C35" s="653" t="s">
        <v>116</v>
      </c>
      <c r="D35" s="655" t="s">
        <v>117</v>
      </c>
      <c r="E35" s="657" t="s">
        <v>118</v>
      </c>
    </row>
    <row r="36" spans="2:7" ht="15" thickBot="1" x14ac:dyDescent="0.35">
      <c r="B36" s="146" t="s">
        <v>127</v>
      </c>
      <c r="C36" s="654"/>
      <c r="D36" s="656"/>
      <c r="E36" s="658"/>
    </row>
    <row r="37" spans="2:7" s="150" customFormat="1" ht="13.8" x14ac:dyDescent="0.3">
      <c r="B37" s="151" t="s">
        <v>128</v>
      </c>
      <c r="C37" s="159">
        <v>11255</v>
      </c>
      <c r="D37" s="149"/>
      <c r="E37" s="132">
        <f>(D37*C37)*12</f>
        <v>0</v>
      </c>
    </row>
    <row r="38" spans="2:7" s="150" customFormat="1" ht="13.8" x14ac:dyDescent="0.3">
      <c r="B38" s="151" t="s">
        <v>129</v>
      </c>
      <c r="C38" s="159">
        <v>1560</v>
      </c>
      <c r="D38" s="149"/>
      <c r="E38" s="132">
        <f t="shared" ref="E38:E39" si="1">(D38*C38)*12</f>
        <v>0</v>
      </c>
    </row>
    <row r="39" spans="2:7" s="150" customFormat="1" ht="13.8" x14ac:dyDescent="0.3">
      <c r="B39" s="151" t="s">
        <v>130</v>
      </c>
      <c r="C39" s="159">
        <v>7366</v>
      </c>
      <c r="D39" s="149"/>
      <c r="E39" s="132">
        <f t="shared" si="1"/>
        <v>0</v>
      </c>
    </row>
    <row r="40" spans="2:7" s="150" customFormat="1" thickBot="1" x14ac:dyDescent="0.35">
      <c r="B40" s="160" t="s">
        <v>131</v>
      </c>
      <c r="C40" s="161">
        <v>5124</v>
      </c>
      <c r="D40" s="149"/>
      <c r="E40" s="132">
        <f>(D40*C40)*12</f>
        <v>0</v>
      </c>
    </row>
    <row r="41" spans="2:7" ht="18.600000000000001" customHeight="1" x14ac:dyDescent="0.3">
      <c r="B41" s="659" t="s">
        <v>43</v>
      </c>
      <c r="C41" s="660"/>
      <c r="D41" s="660"/>
      <c r="E41" s="138">
        <f>SUM(E37:E40)</f>
        <v>0</v>
      </c>
      <c r="F41" s="139"/>
      <c r="G41" s="126"/>
    </row>
    <row r="42" spans="2:7" ht="18.600000000000001" customHeight="1" thickBot="1" x14ac:dyDescent="0.35">
      <c r="B42" s="661" t="s">
        <v>44</v>
      </c>
      <c r="C42" s="662"/>
      <c r="D42" s="662"/>
      <c r="E42" s="140">
        <f>E41*15%</f>
        <v>0</v>
      </c>
      <c r="F42" s="139"/>
      <c r="G42" s="126"/>
    </row>
    <row r="43" spans="2:7" ht="18.600000000000001" customHeight="1" thickBot="1" x14ac:dyDescent="0.35">
      <c r="B43" s="610" t="s">
        <v>119</v>
      </c>
      <c r="C43" s="611"/>
      <c r="D43" s="663"/>
      <c r="E43" s="141">
        <f>E42+E41</f>
        <v>0</v>
      </c>
      <c r="F43" s="139"/>
      <c r="G43" s="126"/>
    </row>
    <row r="44" spans="2:7" s="126" customFormat="1" x14ac:dyDescent="0.3">
      <c r="B44" s="144"/>
      <c r="C44" s="144"/>
      <c r="D44" s="139"/>
      <c r="E44" s="139"/>
      <c r="F44" s="139"/>
    </row>
    <row r="45" spans="2:7" s="126" customFormat="1" ht="15" thickBot="1" x14ac:dyDescent="0.35">
      <c r="B45" s="144"/>
      <c r="C45" s="144"/>
      <c r="D45" s="139"/>
      <c r="E45" s="139"/>
      <c r="F45" s="139"/>
    </row>
    <row r="46" spans="2:7" ht="15.75" customHeight="1" thickBot="1" x14ac:dyDescent="0.35">
      <c r="B46" s="650" t="s">
        <v>114</v>
      </c>
      <c r="C46" s="651"/>
      <c r="D46" s="651"/>
      <c r="E46" s="652"/>
    </row>
    <row r="47" spans="2:7" ht="15.75" customHeight="1" x14ac:dyDescent="0.3">
      <c r="B47" s="162" t="s">
        <v>115</v>
      </c>
      <c r="C47" s="666" t="s">
        <v>116</v>
      </c>
      <c r="D47" s="667" t="s">
        <v>117</v>
      </c>
      <c r="E47" s="657" t="s">
        <v>118</v>
      </c>
    </row>
    <row r="48" spans="2:7" ht="18" customHeight="1" thickBot="1" x14ac:dyDescent="0.35">
      <c r="B48" s="163" t="s">
        <v>3</v>
      </c>
      <c r="C48" s="665"/>
      <c r="D48" s="668"/>
      <c r="E48" s="658"/>
      <c r="F48" s="150"/>
    </row>
    <row r="49" spans="1:9" ht="18" customHeight="1" x14ac:dyDescent="0.3">
      <c r="B49" s="130" t="s">
        <v>132</v>
      </c>
      <c r="C49" s="164">
        <v>136</v>
      </c>
      <c r="D49" s="131"/>
      <c r="E49" s="132">
        <f>(D49*C49)*12</f>
        <v>0</v>
      </c>
      <c r="F49" s="150"/>
    </row>
    <row r="50" spans="1:9" s="166" customFormat="1" thickBot="1" x14ac:dyDescent="0.35">
      <c r="B50" s="133" t="s">
        <v>133</v>
      </c>
      <c r="C50" s="165">
        <v>4305</v>
      </c>
      <c r="D50" s="135"/>
      <c r="E50" s="132">
        <f>(D50*C50)*12</f>
        <v>0</v>
      </c>
      <c r="F50" s="150"/>
    </row>
    <row r="51" spans="1:9" ht="18.600000000000001" customHeight="1" x14ac:dyDescent="0.3">
      <c r="B51" s="659" t="s">
        <v>43</v>
      </c>
      <c r="C51" s="660"/>
      <c r="D51" s="660"/>
      <c r="E51" s="138">
        <f>SUM(E49:E50)</f>
        <v>0</v>
      </c>
      <c r="F51" s="139"/>
      <c r="G51" s="126"/>
    </row>
    <row r="52" spans="1:9" ht="18.600000000000001" customHeight="1" thickBot="1" x14ac:dyDescent="0.35">
      <c r="B52" s="661" t="s">
        <v>44</v>
      </c>
      <c r="C52" s="662"/>
      <c r="D52" s="662"/>
      <c r="E52" s="140">
        <f>E51*15%</f>
        <v>0</v>
      </c>
      <c r="F52" s="139"/>
      <c r="G52" s="126"/>
    </row>
    <row r="53" spans="1:9" ht="18.600000000000001" customHeight="1" thickBot="1" x14ac:dyDescent="0.35">
      <c r="B53" s="610" t="s">
        <v>119</v>
      </c>
      <c r="C53" s="611"/>
      <c r="D53" s="663"/>
      <c r="E53" s="141">
        <f>E52+E51</f>
        <v>0</v>
      </c>
      <c r="F53" s="139"/>
      <c r="G53" s="126"/>
    </row>
    <row r="54" spans="1:9" x14ac:dyDescent="0.3">
      <c r="B54" s="144"/>
      <c r="C54" s="144"/>
      <c r="D54" s="157"/>
      <c r="E54" s="157"/>
      <c r="F54" s="157"/>
      <c r="G54" s="150"/>
      <c r="H54" s="150"/>
      <c r="I54" s="150"/>
    </row>
    <row r="55" spans="1:9" s="126" customFormat="1" ht="15" thickBot="1" x14ac:dyDescent="0.35">
      <c r="B55" s="144"/>
      <c r="C55" s="144"/>
      <c r="D55" s="139"/>
      <c r="E55" s="139"/>
      <c r="F55" s="139"/>
    </row>
    <row r="56" spans="1:9" ht="16.2" thickBot="1" x14ac:dyDescent="0.35">
      <c r="A56" s="167"/>
      <c r="B56" s="650" t="s">
        <v>114</v>
      </c>
      <c r="C56" s="651"/>
      <c r="D56" s="651"/>
      <c r="E56" s="652"/>
    </row>
    <row r="57" spans="1:9" ht="15" customHeight="1" x14ac:dyDescent="0.3">
      <c r="A57" s="167"/>
      <c r="B57" s="162" t="s">
        <v>115</v>
      </c>
      <c r="C57" s="664" t="s">
        <v>116</v>
      </c>
      <c r="D57" s="657" t="s">
        <v>117</v>
      </c>
      <c r="E57" s="657" t="s">
        <v>118</v>
      </c>
    </row>
    <row r="58" spans="1:9" ht="15" thickBot="1" x14ac:dyDescent="0.35">
      <c r="A58" s="167"/>
      <c r="B58" s="168" t="s">
        <v>134</v>
      </c>
      <c r="C58" s="665"/>
      <c r="D58" s="658"/>
      <c r="E58" s="658"/>
    </row>
    <row r="59" spans="1:9" x14ac:dyDescent="0.3">
      <c r="A59" s="167"/>
      <c r="B59" s="147" t="s">
        <v>135</v>
      </c>
      <c r="C59" s="148">
        <v>3312</v>
      </c>
      <c r="D59" s="169"/>
      <c r="E59" s="132">
        <f>(D59*C59)*12</f>
        <v>0</v>
      </c>
      <c r="F59" s="170"/>
    </row>
    <row r="60" spans="1:9" x14ac:dyDescent="0.3">
      <c r="A60" s="167"/>
      <c r="B60" s="151" t="s">
        <v>136</v>
      </c>
      <c r="C60" s="152">
        <v>26420</v>
      </c>
      <c r="D60" s="171"/>
      <c r="E60" s="132">
        <f t="shared" ref="E60:E67" si="2">(D60*C60)*12</f>
        <v>0</v>
      </c>
      <c r="F60" s="167"/>
    </row>
    <row r="61" spans="1:9" s="176" customFormat="1" x14ac:dyDescent="0.3">
      <c r="A61" s="172"/>
      <c r="B61" s="173" t="s">
        <v>137</v>
      </c>
      <c r="C61" s="174">
        <v>692</v>
      </c>
      <c r="D61" s="175"/>
      <c r="E61" s="132">
        <f t="shared" si="2"/>
        <v>0</v>
      </c>
    </row>
    <row r="62" spans="1:9" x14ac:dyDescent="0.3">
      <c r="A62" s="167"/>
      <c r="B62" s="133" t="s">
        <v>138</v>
      </c>
      <c r="C62" s="177">
        <v>1375</v>
      </c>
      <c r="D62" s="171"/>
      <c r="E62" s="132">
        <f t="shared" si="2"/>
        <v>0</v>
      </c>
    </row>
    <row r="63" spans="1:9" x14ac:dyDescent="0.3">
      <c r="A63" s="167"/>
      <c r="B63" s="133" t="s">
        <v>139</v>
      </c>
      <c r="C63" s="177">
        <v>1470</v>
      </c>
      <c r="D63" s="171"/>
      <c r="E63" s="132">
        <f t="shared" si="2"/>
        <v>0</v>
      </c>
    </row>
    <row r="64" spans="1:9" x14ac:dyDescent="0.3">
      <c r="A64" s="167"/>
      <c r="B64" s="133" t="s">
        <v>140</v>
      </c>
      <c r="C64" s="177">
        <v>10395</v>
      </c>
      <c r="D64" s="171"/>
      <c r="E64" s="132">
        <f t="shared" si="2"/>
        <v>0</v>
      </c>
    </row>
    <row r="65" spans="1:10" x14ac:dyDescent="0.3">
      <c r="A65" s="167"/>
      <c r="B65" s="133" t="s">
        <v>141</v>
      </c>
      <c r="C65" s="177">
        <v>3301</v>
      </c>
      <c r="D65" s="171"/>
      <c r="E65" s="132">
        <f t="shared" si="2"/>
        <v>0</v>
      </c>
    </row>
    <row r="66" spans="1:10" x14ac:dyDescent="0.3">
      <c r="A66" s="167"/>
      <c r="B66" s="133" t="s">
        <v>142</v>
      </c>
      <c r="C66" s="177">
        <v>2423</v>
      </c>
      <c r="D66" s="171"/>
      <c r="E66" s="132">
        <f t="shared" si="2"/>
        <v>0</v>
      </c>
    </row>
    <row r="67" spans="1:10" ht="26.4" x14ac:dyDescent="0.3">
      <c r="A67" s="167"/>
      <c r="B67" s="133" t="s">
        <v>143</v>
      </c>
      <c r="C67" s="177">
        <v>147</v>
      </c>
      <c r="D67" s="171"/>
      <c r="E67" s="132">
        <f t="shared" si="2"/>
        <v>0</v>
      </c>
    </row>
    <row r="68" spans="1:10" ht="15" thickBot="1" x14ac:dyDescent="0.35">
      <c r="A68" s="167"/>
      <c r="B68" s="136" t="s">
        <v>144</v>
      </c>
      <c r="C68" s="178">
        <v>42</v>
      </c>
      <c r="D68" s="179"/>
      <c r="E68" s="132">
        <f>(D68*C68)*12</f>
        <v>0</v>
      </c>
    </row>
    <row r="69" spans="1:10" ht="18.600000000000001" customHeight="1" x14ac:dyDescent="0.3">
      <c r="B69" s="659" t="s">
        <v>43</v>
      </c>
      <c r="C69" s="660"/>
      <c r="D69" s="660"/>
      <c r="E69" s="138">
        <f>SUM(E59:E68)</f>
        <v>0</v>
      </c>
      <c r="F69" s="139"/>
      <c r="G69" s="126"/>
    </row>
    <row r="70" spans="1:10" ht="18.600000000000001" customHeight="1" thickBot="1" x14ac:dyDescent="0.35">
      <c r="B70" s="661" t="s">
        <v>44</v>
      </c>
      <c r="C70" s="662"/>
      <c r="D70" s="662"/>
      <c r="E70" s="140">
        <f>E69*15%</f>
        <v>0</v>
      </c>
      <c r="F70" s="139"/>
      <c r="G70" s="126"/>
    </row>
    <row r="71" spans="1:10" ht="18.600000000000001" customHeight="1" thickBot="1" x14ac:dyDescent="0.35">
      <c r="B71" s="610" t="s">
        <v>119</v>
      </c>
      <c r="C71" s="611"/>
      <c r="D71" s="663"/>
      <c r="E71" s="141">
        <f>E70+E69</f>
        <v>0</v>
      </c>
      <c r="F71" s="139"/>
      <c r="G71" s="126"/>
    </row>
    <row r="72" spans="1:10" x14ac:dyDescent="0.3">
      <c r="A72" s="167"/>
      <c r="B72" s="144"/>
      <c r="C72" s="144"/>
      <c r="D72" s="157"/>
      <c r="E72" s="157"/>
      <c r="F72" s="157"/>
    </row>
    <row r="73" spans="1:10" ht="15" thickBot="1" x14ac:dyDescent="0.35">
      <c r="A73" s="167"/>
      <c r="B73" s="167"/>
      <c r="C73" s="167"/>
      <c r="D73" s="167"/>
      <c r="E73" s="167"/>
      <c r="F73" s="167"/>
      <c r="J73" s="170"/>
    </row>
    <row r="74" spans="1:10" ht="15.75" customHeight="1" thickBot="1" x14ac:dyDescent="0.35">
      <c r="A74" s="167"/>
      <c r="B74" s="650" t="s">
        <v>114</v>
      </c>
      <c r="C74" s="651"/>
      <c r="D74" s="651"/>
      <c r="E74" s="652"/>
    </row>
    <row r="75" spans="1:10" ht="15" customHeight="1" x14ac:dyDescent="0.3">
      <c r="A75" s="167"/>
      <c r="B75" s="128" t="s">
        <v>115</v>
      </c>
      <c r="C75" s="686" t="s">
        <v>116</v>
      </c>
      <c r="D75" s="657" t="s">
        <v>117</v>
      </c>
      <c r="E75" s="657" t="s">
        <v>118</v>
      </c>
    </row>
    <row r="76" spans="1:10" ht="15" thickBot="1" x14ac:dyDescent="0.35">
      <c r="A76" s="167"/>
      <c r="B76" s="129" t="s">
        <v>2</v>
      </c>
      <c r="C76" s="687"/>
      <c r="D76" s="658"/>
      <c r="E76" s="658"/>
    </row>
    <row r="77" spans="1:10" x14ac:dyDescent="0.3">
      <c r="A77" s="167"/>
      <c r="B77" s="130" t="s">
        <v>145</v>
      </c>
      <c r="C77" s="180">
        <v>6825</v>
      </c>
      <c r="D77" s="169"/>
      <c r="E77" s="132">
        <f>(D77*C77)*12</f>
        <v>0</v>
      </c>
    </row>
    <row r="78" spans="1:10" x14ac:dyDescent="0.3">
      <c r="A78" s="167"/>
      <c r="B78" s="133" t="s">
        <v>146</v>
      </c>
      <c r="C78" s="134">
        <v>62</v>
      </c>
      <c r="D78" s="171"/>
      <c r="E78" s="132">
        <f>(D78*C78)*12</f>
        <v>0</v>
      </c>
    </row>
    <row r="79" spans="1:10" ht="15" thickBot="1" x14ac:dyDescent="0.35">
      <c r="A79" s="167"/>
      <c r="B79" s="136" t="s">
        <v>147</v>
      </c>
      <c r="C79" s="178">
        <v>3290</v>
      </c>
      <c r="D79" s="179"/>
      <c r="E79" s="132">
        <f>(D79*C79)*12</f>
        <v>0</v>
      </c>
    </row>
    <row r="80" spans="1:10" ht="18.600000000000001" customHeight="1" x14ac:dyDescent="0.3">
      <c r="B80" s="659" t="s">
        <v>43</v>
      </c>
      <c r="C80" s="660"/>
      <c r="D80" s="660"/>
      <c r="E80" s="138">
        <f>SUM(E77:E79)</f>
        <v>0</v>
      </c>
      <c r="F80" s="139"/>
      <c r="G80" s="126"/>
    </row>
    <row r="81" spans="2:7" ht="18.600000000000001" customHeight="1" thickBot="1" x14ac:dyDescent="0.35">
      <c r="B81" s="661" t="s">
        <v>44</v>
      </c>
      <c r="C81" s="662"/>
      <c r="D81" s="662"/>
      <c r="E81" s="140">
        <f>E80*15%</f>
        <v>0</v>
      </c>
      <c r="F81" s="139"/>
      <c r="G81" s="126"/>
    </row>
    <row r="82" spans="2:7" ht="18.600000000000001" customHeight="1" thickBot="1" x14ac:dyDescent="0.35">
      <c r="B82" s="610" t="s">
        <v>119</v>
      </c>
      <c r="C82" s="611"/>
      <c r="D82" s="663"/>
      <c r="E82" s="141">
        <f>E81+E80</f>
        <v>0</v>
      </c>
      <c r="F82" s="139"/>
      <c r="G82" s="126"/>
    </row>
    <row r="83" spans="2:7" s="126" customFormat="1" x14ac:dyDescent="0.3">
      <c r="B83" s="144"/>
      <c r="C83" s="144"/>
      <c r="D83" s="139"/>
      <c r="E83" s="139"/>
      <c r="F83" s="139"/>
    </row>
    <row r="84" spans="2:7" s="126" customFormat="1" ht="15" thickBot="1" x14ac:dyDescent="0.35">
      <c r="B84" s="144"/>
      <c r="C84" s="144"/>
      <c r="D84" s="139"/>
      <c r="E84" s="139"/>
      <c r="F84" s="139"/>
    </row>
    <row r="85" spans="2:7" ht="15.75" customHeight="1" thickBot="1" x14ac:dyDescent="0.35">
      <c r="B85" s="650" t="s">
        <v>114</v>
      </c>
      <c r="C85" s="651"/>
      <c r="D85" s="651"/>
      <c r="E85" s="652"/>
      <c r="F85" s="166"/>
    </row>
    <row r="86" spans="2:7" ht="15.75" customHeight="1" x14ac:dyDescent="0.3">
      <c r="B86" s="162" t="s">
        <v>115</v>
      </c>
      <c r="C86" s="664" t="s">
        <v>116</v>
      </c>
      <c r="D86" s="684" t="s">
        <v>117</v>
      </c>
      <c r="E86" s="657" t="s">
        <v>118</v>
      </c>
      <c r="F86" s="166"/>
    </row>
    <row r="87" spans="2:7" ht="15" thickBot="1" x14ac:dyDescent="0.35">
      <c r="B87" s="168" t="s">
        <v>148</v>
      </c>
      <c r="C87" s="665"/>
      <c r="D87" s="685"/>
      <c r="E87" s="658"/>
      <c r="F87" s="166"/>
    </row>
    <row r="88" spans="2:7" s="166" customFormat="1" ht="13.8" x14ac:dyDescent="0.3">
      <c r="B88" s="130" t="s">
        <v>149</v>
      </c>
      <c r="C88" s="180">
        <v>27697</v>
      </c>
      <c r="D88" s="149"/>
      <c r="E88" s="132">
        <f>(D88*C88)*12</f>
        <v>0</v>
      </c>
    </row>
    <row r="89" spans="2:7" s="166" customFormat="1" ht="13.8" x14ac:dyDescent="0.3">
      <c r="B89" s="133" t="s">
        <v>150</v>
      </c>
      <c r="C89" s="177">
        <v>3351</v>
      </c>
      <c r="D89" s="149"/>
      <c r="E89" s="132">
        <f>(D89*C89)*12</f>
        <v>0</v>
      </c>
    </row>
    <row r="90" spans="2:7" s="166" customFormat="1" thickBot="1" x14ac:dyDescent="0.35">
      <c r="B90" s="136" t="s">
        <v>151</v>
      </c>
      <c r="C90" s="178">
        <v>3284</v>
      </c>
      <c r="D90" s="155"/>
      <c r="E90" s="132">
        <f>(D90*C90)*12</f>
        <v>0</v>
      </c>
    </row>
    <row r="91" spans="2:7" ht="18.600000000000001" customHeight="1" x14ac:dyDescent="0.3">
      <c r="B91" s="659" t="s">
        <v>43</v>
      </c>
      <c r="C91" s="660"/>
      <c r="D91" s="660"/>
      <c r="E91" s="138">
        <f>SUM(E88:E90)</f>
        <v>0</v>
      </c>
      <c r="F91" s="139"/>
      <c r="G91" s="126"/>
    </row>
    <row r="92" spans="2:7" ht="18.600000000000001" customHeight="1" thickBot="1" x14ac:dyDescent="0.35">
      <c r="B92" s="661" t="s">
        <v>44</v>
      </c>
      <c r="C92" s="662"/>
      <c r="D92" s="662"/>
      <c r="E92" s="140">
        <f>E91*15%</f>
        <v>0</v>
      </c>
      <c r="F92" s="139"/>
      <c r="G92" s="126"/>
    </row>
    <row r="93" spans="2:7" ht="18.600000000000001" customHeight="1" thickBot="1" x14ac:dyDescent="0.35">
      <c r="B93" s="610" t="s">
        <v>119</v>
      </c>
      <c r="C93" s="611"/>
      <c r="D93" s="663"/>
      <c r="E93" s="141">
        <f>E92+E91</f>
        <v>0</v>
      </c>
      <c r="F93" s="139"/>
      <c r="G93" s="126"/>
    </row>
    <row r="94" spans="2:7" x14ac:dyDescent="0.3">
      <c r="B94" s="144"/>
      <c r="C94" s="144"/>
      <c r="D94" s="157"/>
      <c r="E94" s="157"/>
      <c r="F94" s="157"/>
    </row>
    <row r="95" spans="2:7" s="126" customFormat="1" ht="15" thickBot="1" x14ac:dyDescent="0.35">
      <c r="B95" s="144"/>
      <c r="C95" s="144"/>
      <c r="D95" s="139"/>
      <c r="E95" s="139"/>
      <c r="F95" s="139"/>
    </row>
    <row r="96" spans="2:7" ht="16.2" thickBot="1" x14ac:dyDescent="0.35">
      <c r="B96" s="650" t="s">
        <v>114</v>
      </c>
      <c r="C96" s="651"/>
      <c r="D96" s="651"/>
      <c r="E96" s="652"/>
      <c r="F96" s="166"/>
    </row>
    <row r="97" spans="2:9" ht="20.25" customHeight="1" x14ac:dyDescent="0.3">
      <c r="B97" s="181" t="s">
        <v>115</v>
      </c>
      <c r="C97" s="664" t="s">
        <v>116</v>
      </c>
      <c r="D97" s="684" t="s">
        <v>117</v>
      </c>
      <c r="E97" s="657" t="s">
        <v>118</v>
      </c>
      <c r="F97" s="166"/>
    </row>
    <row r="98" spans="2:9" ht="15" thickBot="1" x14ac:dyDescent="0.35">
      <c r="B98" s="129" t="s">
        <v>5</v>
      </c>
      <c r="C98" s="665"/>
      <c r="D98" s="685"/>
      <c r="E98" s="658"/>
      <c r="F98" s="166"/>
    </row>
    <row r="99" spans="2:9" ht="15" customHeight="1" thickBot="1" x14ac:dyDescent="0.35">
      <c r="B99" s="182" t="s">
        <v>152</v>
      </c>
      <c r="C99" s="177">
        <v>112</v>
      </c>
      <c r="D99" s="183"/>
      <c r="E99" s="132">
        <f>(D99*C99)*12</f>
        <v>0</v>
      </c>
      <c r="F99" s="166"/>
    </row>
    <row r="100" spans="2:9" ht="18.600000000000001" customHeight="1" x14ac:dyDescent="0.3">
      <c r="B100" s="659" t="s">
        <v>43</v>
      </c>
      <c r="C100" s="660"/>
      <c r="D100" s="660"/>
      <c r="E100" s="138">
        <f>SUM(E99:E99)</f>
        <v>0</v>
      </c>
      <c r="F100" s="139"/>
      <c r="G100" s="126"/>
    </row>
    <row r="101" spans="2:9" ht="18.600000000000001" customHeight="1" thickBot="1" x14ac:dyDescent="0.35">
      <c r="B101" s="661" t="s">
        <v>44</v>
      </c>
      <c r="C101" s="662"/>
      <c r="D101" s="662"/>
      <c r="E101" s="140">
        <f>E100*15%</f>
        <v>0</v>
      </c>
      <c r="F101" s="139"/>
      <c r="G101" s="126"/>
    </row>
    <row r="102" spans="2:9" ht="18.600000000000001" customHeight="1" thickBot="1" x14ac:dyDescent="0.35">
      <c r="B102" s="610" t="s">
        <v>119</v>
      </c>
      <c r="C102" s="611"/>
      <c r="D102" s="663"/>
      <c r="E102" s="141">
        <f>E101+E100</f>
        <v>0</v>
      </c>
      <c r="F102" s="139"/>
      <c r="G102" s="126"/>
    </row>
    <row r="103" spans="2:9" x14ac:dyDescent="0.3">
      <c r="B103" s="144"/>
      <c r="C103" s="144"/>
      <c r="D103" s="157"/>
      <c r="E103" s="157"/>
      <c r="F103" s="157"/>
      <c r="G103" s="166"/>
      <c r="H103" s="166"/>
      <c r="I103" s="166"/>
    </row>
    <row r="104" spans="2:9" x14ac:dyDescent="0.3">
      <c r="B104" s="144"/>
      <c r="C104" s="144"/>
      <c r="D104" s="139"/>
      <c r="E104" s="139"/>
      <c r="F104" s="139"/>
    </row>
    <row r="105" spans="2:9" ht="15" thickBot="1" x14ac:dyDescent="0.35">
      <c r="B105" s="187"/>
      <c r="C105" s="187"/>
      <c r="D105" s="187"/>
      <c r="E105" s="187"/>
      <c r="G105" s="150"/>
      <c r="H105" s="150"/>
      <c r="I105" s="150"/>
    </row>
    <row r="106" spans="2:9" ht="15.75" customHeight="1" thickBot="1" x14ac:dyDescent="0.35">
      <c r="B106" s="688" t="s">
        <v>153</v>
      </c>
      <c r="C106" s="689"/>
      <c r="D106" s="689"/>
      <c r="E106" s="690"/>
      <c r="F106" s="150"/>
    </row>
    <row r="107" spans="2:9" ht="15.75" customHeight="1" x14ac:dyDescent="0.3">
      <c r="B107" s="188" t="s">
        <v>115</v>
      </c>
      <c r="C107" s="653" t="s">
        <v>116</v>
      </c>
      <c r="D107" s="653" t="s">
        <v>117</v>
      </c>
      <c r="E107" s="657" t="s">
        <v>118</v>
      </c>
      <c r="F107" s="150"/>
    </row>
    <row r="108" spans="2:9" ht="16.5" customHeight="1" thickBot="1" x14ac:dyDescent="0.35">
      <c r="B108" s="146" t="s">
        <v>127</v>
      </c>
      <c r="C108" s="654"/>
      <c r="D108" s="654"/>
      <c r="E108" s="658"/>
      <c r="F108" s="150"/>
    </row>
    <row r="109" spans="2:9" s="150" customFormat="1" x14ac:dyDescent="0.3">
      <c r="B109" s="147" t="s">
        <v>154</v>
      </c>
      <c r="C109" s="189">
        <v>1800</v>
      </c>
      <c r="D109" s="131"/>
      <c r="E109" s="132">
        <f>(D109*C109)*12</f>
        <v>0</v>
      </c>
      <c r="F109"/>
    </row>
    <row r="110" spans="2:9" s="150" customFormat="1" ht="13.8" x14ac:dyDescent="0.3">
      <c r="B110" s="147" t="s">
        <v>155</v>
      </c>
      <c r="C110" s="189">
        <v>2544</v>
      </c>
      <c r="D110" s="190"/>
      <c r="E110" s="132">
        <f>(D110*C110)*12</f>
        <v>0</v>
      </c>
    </row>
    <row r="111" spans="2:9" s="150" customFormat="1" thickBot="1" x14ac:dyDescent="0.35">
      <c r="B111" s="191" t="s">
        <v>156</v>
      </c>
      <c r="C111" s="192">
        <v>1090</v>
      </c>
      <c r="D111" s="193"/>
      <c r="E111" s="132">
        <f>(D111*C111)*12</f>
        <v>0</v>
      </c>
    </row>
    <row r="112" spans="2:9" s="150" customFormat="1" x14ac:dyDescent="0.3">
      <c r="B112" s="151" t="s">
        <v>157</v>
      </c>
      <c r="C112" s="159">
        <v>5962</v>
      </c>
      <c r="D112" s="135"/>
      <c r="E112" s="132">
        <f>(D112*C112)*12</f>
        <v>0</v>
      </c>
      <c r="F112"/>
    </row>
    <row r="113" spans="1:9" s="150" customFormat="1" ht="27.6" thickBot="1" x14ac:dyDescent="0.35">
      <c r="B113" s="151" t="s">
        <v>158</v>
      </c>
      <c r="C113" s="159">
        <v>1378</v>
      </c>
      <c r="D113" s="135"/>
      <c r="E113" s="132">
        <f>(D113*C113)*12</f>
        <v>0</v>
      </c>
    </row>
    <row r="114" spans="1:9" ht="18.600000000000001" customHeight="1" x14ac:dyDescent="0.3">
      <c r="B114" s="659" t="s">
        <v>43</v>
      </c>
      <c r="C114" s="660"/>
      <c r="D114" s="660"/>
      <c r="E114" s="138">
        <f>SUM(E109:E113)</f>
        <v>0</v>
      </c>
      <c r="F114" s="139"/>
      <c r="G114" s="126"/>
    </row>
    <row r="115" spans="1:9" ht="18.600000000000001" customHeight="1" thickBot="1" x14ac:dyDescent="0.35">
      <c r="B115" s="661" t="s">
        <v>44</v>
      </c>
      <c r="C115" s="662"/>
      <c r="D115" s="662"/>
      <c r="E115" s="140">
        <f>E114*15%</f>
        <v>0</v>
      </c>
      <c r="F115" s="139"/>
      <c r="G115" s="126"/>
    </row>
    <row r="116" spans="1:9" ht="18.600000000000001" customHeight="1" thickBot="1" x14ac:dyDescent="0.35">
      <c r="B116" s="610" t="s">
        <v>119</v>
      </c>
      <c r="C116" s="611"/>
      <c r="D116" s="663"/>
      <c r="E116" s="141">
        <f>E115+E114</f>
        <v>0</v>
      </c>
      <c r="F116" s="139"/>
      <c r="G116" s="126"/>
    </row>
    <row r="117" spans="1:9" s="126" customFormat="1" ht="13.8" customHeight="1" x14ac:dyDescent="0.3">
      <c r="A117" s="194"/>
      <c r="B117" s="144"/>
      <c r="C117" s="144"/>
      <c r="D117" s="157"/>
      <c r="E117" s="157"/>
      <c r="F117" s="157"/>
      <c r="G117" s="195"/>
      <c r="H117" s="195"/>
      <c r="I117" s="195"/>
    </row>
    <row r="118" spans="1:9" ht="15" thickBot="1" x14ac:dyDescent="0.35"/>
    <row r="119" spans="1:9" ht="16.2" thickBot="1" x14ac:dyDescent="0.35">
      <c r="B119" s="688" t="s">
        <v>153</v>
      </c>
      <c r="C119" s="689"/>
      <c r="D119" s="689"/>
      <c r="E119" s="690"/>
    </row>
    <row r="120" spans="1:9" ht="15.75" customHeight="1" x14ac:dyDescent="0.3">
      <c r="B120" s="162" t="s">
        <v>115</v>
      </c>
      <c r="C120" s="666" t="s">
        <v>116</v>
      </c>
      <c r="D120" s="667" t="s">
        <v>117</v>
      </c>
      <c r="E120" s="657" t="s">
        <v>118</v>
      </c>
      <c r="F120" s="150"/>
    </row>
    <row r="121" spans="1:9" ht="15" thickBot="1" x14ac:dyDescent="0.35">
      <c r="B121" s="163" t="s">
        <v>3</v>
      </c>
      <c r="C121" s="665"/>
      <c r="D121" s="668"/>
      <c r="E121" s="658"/>
      <c r="F121" s="150"/>
    </row>
    <row r="122" spans="1:9" x14ac:dyDescent="0.3">
      <c r="B122" s="173" t="s">
        <v>159</v>
      </c>
      <c r="C122" s="174">
        <v>3175</v>
      </c>
      <c r="D122" s="196"/>
      <c r="E122" s="132">
        <f t="shared" ref="E122:E128" si="3">(D122*C122)*12</f>
        <v>0</v>
      </c>
      <c r="F122" s="150"/>
    </row>
    <row r="123" spans="1:9" ht="18" customHeight="1" x14ac:dyDescent="0.3">
      <c r="B123" s="130" t="s">
        <v>132</v>
      </c>
      <c r="C123" s="164">
        <v>136</v>
      </c>
      <c r="D123" s="197"/>
      <c r="E123" s="132">
        <f t="shared" si="3"/>
        <v>0</v>
      </c>
      <c r="F123" s="150"/>
    </row>
    <row r="124" spans="1:9" s="166" customFormat="1" ht="13.8" x14ac:dyDescent="0.3">
      <c r="B124" s="133" t="s">
        <v>133</v>
      </c>
      <c r="C124" s="165">
        <v>4305</v>
      </c>
      <c r="D124" s="198"/>
      <c r="E124" s="132">
        <f t="shared" si="3"/>
        <v>0</v>
      </c>
      <c r="F124" s="150"/>
    </row>
    <row r="125" spans="1:9" x14ac:dyDescent="0.3">
      <c r="B125" s="184" t="s">
        <v>160</v>
      </c>
      <c r="C125" s="199">
        <v>3375</v>
      </c>
      <c r="D125" s="200"/>
      <c r="E125" s="132">
        <f t="shared" si="3"/>
        <v>0</v>
      </c>
      <c r="F125" s="150"/>
    </row>
    <row r="126" spans="1:9" s="176" customFormat="1" x14ac:dyDescent="0.3">
      <c r="B126" s="184" t="s">
        <v>161</v>
      </c>
      <c r="C126" s="185">
        <v>871</v>
      </c>
      <c r="D126" s="200"/>
      <c r="E126" s="132">
        <f t="shared" si="3"/>
        <v>0</v>
      </c>
    </row>
    <row r="127" spans="1:9" ht="26.4" x14ac:dyDescent="0.3">
      <c r="B127" s="184" t="s">
        <v>162</v>
      </c>
      <c r="C127" s="185">
        <v>3700</v>
      </c>
      <c r="D127" s="200"/>
      <c r="E127" s="132">
        <f t="shared" si="3"/>
        <v>0</v>
      </c>
    </row>
    <row r="128" spans="1:9" ht="27" thickBot="1" x14ac:dyDescent="0.35">
      <c r="B128" s="186" t="s">
        <v>163</v>
      </c>
      <c r="C128" s="201">
        <v>248</v>
      </c>
      <c r="D128" s="202"/>
      <c r="E128" s="132">
        <f t="shared" si="3"/>
        <v>0</v>
      </c>
      <c r="F128" s="150"/>
    </row>
    <row r="129" spans="1:10" ht="18.600000000000001" customHeight="1" x14ac:dyDescent="0.3">
      <c r="B129" s="659" t="s">
        <v>43</v>
      </c>
      <c r="C129" s="660"/>
      <c r="D129" s="660"/>
      <c r="E129" s="138">
        <f>SUM(E122:E128)</f>
        <v>0</v>
      </c>
      <c r="F129" s="139"/>
      <c r="G129" s="126"/>
    </row>
    <row r="130" spans="1:10" ht="18.600000000000001" customHeight="1" thickBot="1" x14ac:dyDescent="0.35">
      <c r="B130" s="661" t="s">
        <v>44</v>
      </c>
      <c r="C130" s="662"/>
      <c r="D130" s="662"/>
      <c r="E130" s="140">
        <f>E129*15%</f>
        <v>0</v>
      </c>
      <c r="F130" s="139"/>
      <c r="G130" s="126"/>
    </row>
    <row r="131" spans="1:10" ht="18.600000000000001" customHeight="1" thickBot="1" x14ac:dyDescent="0.35">
      <c r="B131" s="610" t="s">
        <v>119</v>
      </c>
      <c r="C131" s="611"/>
      <c r="D131" s="663"/>
      <c r="E131" s="141">
        <f>E130+E129</f>
        <v>0</v>
      </c>
      <c r="F131" s="139"/>
      <c r="G131" s="126"/>
    </row>
    <row r="132" spans="1:10" x14ac:dyDescent="0.3">
      <c r="B132" s="126"/>
      <c r="C132" s="126"/>
      <c r="D132" s="126"/>
      <c r="E132" s="126"/>
      <c r="F132" s="126"/>
      <c r="G132" s="195"/>
      <c r="H132" s="150"/>
      <c r="I132" s="150"/>
    </row>
    <row r="133" spans="1:10" ht="15" thickBot="1" x14ac:dyDescent="0.35">
      <c r="A133" s="167"/>
      <c r="B133" s="167"/>
      <c r="C133" s="167"/>
      <c r="D133" s="167"/>
      <c r="E133" s="167"/>
      <c r="F133" s="167"/>
      <c r="J133" s="167"/>
    </row>
    <row r="134" spans="1:10" ht="16.2" thickBot="1" x14ac:dyDescent="0.35">
      <c r="A134" s="167"/>
      <c r="B134" s="688" t="s">
        <v>153</v>
      </c>
      <c r="C134" s="689"/>
      <c r="D134" s="689"/>
      <c r="E134" s="690"/>
    </row>
    <row r="135" spans="1:10" ht="15.75" customHeight="1" x14ac:dyDescent="0.3">
      <c r="A135" s="167"/>
      <c r="B135" s="203" t="s">
        <v>115</v>
      </c>
      <c r="C135" s="691" t="s">
        <v>116</v>
      </c>
      <c r="D135" s="657" t="s">
        <v>117</v>
      </c>
      <c r="E135" s="657" t="s">
        <v>118</v>
      </c>
    </row>
    <row r="136" spans="1:10" ht="15" thickBot="1" x14ac:dyDescent="0.35">
      <c r="A136" s="167"/>
      <c r="B136" s="129" t="s">
        <v>2</v>
      </c>
      <c r="C136" s="687"/>
      <c r="D136" s="658"/>
      <c r="E136" s="658"/>
    </row>
    <row r="137" spans="1:10" x14ac:dyDescent="0.3">
      <c r="A137" s="167"/>
      <c r="B137" s="130" t="s">
        <v>164</v>
      </c>
      <c r="C137" s="204">
        <v>3100</v>
      </c>
      <c r="D137" s="205"/>
      <c r="E137" s="132">
        <f>(D137*C137)*12</f>
        <v>0</v>
      </c>
    </row>
    <row r="138" spans="1:10" x14ac:dyDescent="0.3">
      <c r="A138" s="167"/>
      <c r="B138" s="133" t="s">
        <v>165</v>
      </c>
      <c r="C138" s="206">
        <v>1200</v>
      </c>
      <c r="D138" s="207"/>
      <c r="E138" s="132">
        <f>(D138*C138)*12</f>
        <v>0</v>
      </c>
    </row>
    <row r="139" spans="1:10" ht="15" thickBot="1" x14ac:dyDescent="0.35">
      <c r="A139" s="167"/>
      <c r="B139" s="208" t="s">
        <v>166</v>
      </c>
      <c r="C139" s="209">
        <v>1384</v>
      </c>
      <c r="D139" s="210"/>
      <c r="E139" s="132">
        <f>(D139*C139)*12</f>
        <v>0</v>
      </c>
    </row>
    <row r="140" spans="1:10" ht="18.600000000000001" customHeight="1" x14ac:dyDescent="0.3">
      <c r="B140" s="659" t="s">
        <v>43</v>
      </c>
      <c r="C140" s="660"/>
      <c r="D140" s="660"/>
      <c r="E140" s="138">
        <f>SUM(E137:E139)</f>
        <v>0</v>
      </c>
      <c r="F140" s="139"/>
      <c r="G140" s="126"/>
    </row>
    <row r="141" spans="1:10" ht="18.600000000000001" customHeight="1" thickBot="1" x14ac:dyDescent="0.35">
      <c r="B141" s="661" t="s">
        <v>44</v>
      </c>
      <c r="C141" s="662"/>
      <c r="D141" s="662"/>
      <c r="E141" s="140">
        <f>E140*15%</f>
        <v>0</v>
      </c>
      <c r="F141" s="139"/>
      <c r="G141" s="126"/>
    </row>
    <row r="142" spans="1:10" ht="18.600000000000001" customHeight="1" thickBot="1" x14ac:dyDescent="0.35">
      <c r="B142" s="610" t="s">
        <v>119</v>
      </c>
      <c r="C142" s="611"/>
      <c r="D142" s="663"/>
      <c r="E142" s="141">
        <f>E141+E140</f>
        <v>0</v>
      </c>
      <c r="F142" s="139"/>
      <c r="G142" s="126"/>
    </row>
    <row r="143" spans="1:10" x14ac:dyDescent="0.3">
      <c r="A143" s="167"/>
      <c r="B143" s="144"/>
      <c r="C143" s="144"/>
      <c r="D143" s="157"/>
      <c r="E143" s="211"/>
      <c r="F143" s="211"/>
      <c r="G143" s="126"/>
      <c r="H143" s="126"/>
    </row>
    <row r="144" spans="1:10" ht="15.75" customHeight="1" thickBot="1" x14ac:dyDescent="0.35">
      <c r="G144" s="166"/>
      <c r="H144" s="166"/>
      <c r="I144" s="166"/>
    </row>
    <row r="145" spans="2:7" ht="15.75" customHeight="1" thickBot="1" x14ac:dyDescent="0.35">
      <c r="B145" s="688" t="s">
        <v>153</v>
      </c>
      <c r="C145" s="689"/>
      <c r="D145" s="689"/>
      <c r="E145" s="690"/>
      <c r="F145" s="166"/>
    </row>
    <row r="146" spans="2:7" ht="15" customHeight="1" x14ac:dyDescent="0.3">
      <c r="B146" s="128" t="s">
        <v>115</v>
      </c>
      <c r="C146" s="664" t="s">
        <v>116</v>
      </c>
      <c r="D146" s="684" t="s">
        <v>117</v>
      </c>
      <c r="E146" s="657" t="s">
        <v>118</v>
      </c>
      <c r="F146" s="166"/>
    </row>
    <row r="147" spans="2:7" ht="15" thickBot="1" x14ac:dyDescent="0.35">
      <c r="B147" s="129" t="s">
        <v>148</v>
      </c>
      <c r="C147" s="665"/>
      <c r="D147" s="685"/>
      <c r="E147" s="658"/>
      <c r="F147" s="166"/>
    </row>
    <row r="148" spans="2:7" s="166" customFormat="1" ht="13.8" x14ac:dyDescent="0.3">
      <c r="B148" s="130" t="s">
        <v>167</v>
      </c>
      <c r="C148" s="180">
        <v>4760</v>
      </c>
      <c r="D148" s="149"/>
      <c r="E148" s="132">
        <f t="shared" ref="E148:E155" si="4">(D148*C148)*12</f>
        <v>0</v>
      </c>
    </row>
    <row r="149" spans="2:7" s="166" customFormat="1" ht="13.8" x14ac:dyDescent="0.3">
      <c r="B149" s="133" t="s">
        <v>168</v>
      </c>
      <c r="C149" s="177">
        <v>2904</v>
      </c>
      <c r="D149" s="149"/>
      <c r="E149" s="132">
        <f t="shared" si="4"/>
        <v>0</v>
      </c>
    </row>
    <row r="150" spans="2:7" s="166" customFormat="1" ht="13.8" x14ac:dyDescent="0.3">
      <c r="B150" s="133" t="s">
        <v>169</v>
      </c>
      <c r="C150" s="177">
        <v>1200</v>
      </c>
      <c r="D150" s="149"/>
      <c r="E150" s="132">
        <f t="shared" si="4"/>
        <v>0</v>
      </c>
    </row>
    <row r="151" spans="2:7" s="166" customFormat="1" ht="13.8" x14ac:dyDescent="0.3">
      <c r="B151" s="133" t="s">
        <v>170</v>
      </c>
      <c r="C151" s="177">
        <v>3063</v>
      </c>
      <c r="D151" s="149"/>
      <c r="E151" s="132">
        <f t="shared" si="4"/>
        <v>0</v>
      </c>
    </row>
    <row r="152" spans="2:7" s="166" customFormat="1" ht="13.8" x14ac:dyDescent="0.3">
      <c r="B152" s="133" t="s">
        <v>171</v>
      </c>
      <c r="C152" s="177">
        <v>814</v>
      </c>
      <c r="D152" s="149"/>
      <c r="E152" s="132">
        <f t="shared" si="4"/>
        <v>0</v>
      </c>
    </row>
    <row r="153" spans="2:7" s="166" customFormat="1" ht="13.8" x14ac:dyDescent="0.3">
      <c r="B153" s="133" t="s">
        <v>172</v>
      </c>
      <c r="C153" s="177">
        <v>3130</v>
      </c>
      <c r="D153" s="149"/>
      <c r="E153" s="132">
        <f t="shared" si="4"/>
        <v>0</v>
      </c>
    </row>
    <row r="154" spans="2:7" s="166" customFormat="1" ht="13.8" x14ac:dyDescent="0.3">
      <c r="B154" s="133" t="s">
        <v>173</v>
      </c>
      <c r="C154" s="177">
        <v>1922</v>
      </c>
      <c r="D154" s="149"/>
      <c r="E154" s="132">
        <f t="shared" si="4"/>
        <v>0</v>
      </c>
    </row>
    <row r="155" spans="2:7" s="166" customFormat="1" thickBot="1" x14ac:dyDescent="0.35">
      <c r="B155" s="136" t="s">
        <v>174</v>
      </c>
      <c r="C155" s="178">
        <v>250</v>
      </c>
      <c r="D155" s="155"/>
      <c r="E155" s="132">
        <f t="shared" si="4"/>
        <v>0</v>
      </c>
    </row>
    <row r="156" spans="2:7" ht="18.600000000000001" customHeight="1" x14ac:dyDescent="0.3">
      <c r="B156" s="659" t="s">
        <v>43</v>
      </c>
      <c r="C156" s="660"/>
      <c r="D156" s="660"/>
      <c r="E156" s="138">
        <f>SUM(E148:E155)</f>
        <v>0</v>
      </c>
      <c r="F156" s="139"/>
      <c r="G156" s="126"/>
    </row>
    <row r="157" spans="2:7" ht="18.600000000000001" customHeight="1" thickBot="1" x14ac:dyDescent="0.35">
      <c r="B157" s="661" t="s">
        <v>44</v>
      </c>
      <c r="C157" s="662"/>
      <c r="D157" s="662"/>
      <c r="E157" s="140">
        <f>E156*15%</f>
        <v>0</v>
      </c>
      <c r="F157" s="139"/>
      <c r="G157" s="126"/>
    </row>
    <row r="158" spans="2:7" ht="18.600000000000001" customHeight="1" thickBot="1" x14ac:dyDescent="0.35">
      <c r="B158" s="610" t="s">
        <v>119</v>
      </c>
      <c r="C158" s="611"/>
      <c r="D158" s="663"/>
      <c r="E158" s="141">
        <f>E157+E156</f>
        <v>0</v>
      </c>
      <c r="F158" s="139"/>
      <c r="G158" s="126"/>
    </row>
    <row r="159" spans="2:7" s="126" customFormat="1" x14ac:dyDescent="0.3">
      <c r="B159" s="144"/>
      <c r="C159" s="144"/>
      <c r="D159" s="157"/>
      <c r="E159" s="157"/>
      <c r="F159" s="157"/>
    </row>
    <row r="160" spans="2:7" s="166" customFormat="1" thickBot="1" x14ac:dyDescent="0.35"/>
    <row r="161" spans="2:9" s="166" customFormat="1" ht="16.2" thickBot="1" x14ac:dyDescent="0.35">
      <c r="B161" s="688" t="s">
        <v>153</v>
      </c>
      <c r="C161" s="689"/>
      <c r="D161" s="689"/>
      <c r="E161" s="690"/>
    </row>
    <row r="162" spans="2:9" s="166" customFormat="1" ht="12.75" customHeight="1" x14ac:dyDescent="0.3">
      <c r="B162" s="212" t="s">
        <v>115</v>
      </c>
      <c r="C162" s="664" t="s">
        <v>116</v>
      </c>
      <c r="D162" s="684" t="s">
        <v>117</v>
      </c>
      <c r="E162" s="657" t="s">
        <v>118</v>
      </c>
    </row>
    <row r="163" spans="2:9" s="166" customFormat="1" thickBot="1" x14ac:dyDescent="0.35">
      <c r="B163" s="163" t="s">
        <v>5</v>
      </c>
      <c r="C163" s="665"/>
      <c r="D163" s="685"/>
      <c r="E163" s="658"/>
    </row>
    <row r="164" spans="2:9" s="166" customFormat="1" ht="13.8" x14ac:dyDescent="0.3">
      <c r="B164" s="147" t="s">
        <v>175</v>
      </c>
      <c r="C164" s="152">
        <v>46</v>
      </c>
      <c r="D164" s="135"/>
      <c r="E164" s="132">
        <f t="shared" ref="E164:E170" si="5">(D164*C164)*12</f>
        <v>0</v>
      </c>
    </row>
    <row r="165" spans="2:9" x14ac:dyDescent="0.3">
      <c r="B165" s="151" t="s">
        <v>176</v>
      </c>
      <c r="C165" s="152">
        <v>2787</v>
      </c>
      <c r="D165" s="135"/>
      <c r="E165" s="132">
        <f t="shared" si="5"/>
        <v>0</v>
      </c>
      <c r="F165" s="166"/>
    </row>
    <row r="166" spans="2:9" x14ac:dyDescent="0.3">
      <c r="B166" s="151" t="s">
        <v>177</v>
      </c>
      <c r="C166" s="152">
        <v>1948</v>
      </c>
      <c r="D166" s="135"/>
      <c r="E166" s="132">
        <f t="shared" si="5"/>
        <v>0</v>
      </c>
      <c r="F166" s="166"/>
    </row>
    <row r="167" spans="2:9" x14ac:dyDescent="0.3">
      <c r="B167" s="151" t="s">
        <v>178</v>
      </c>
      <c r="C167" s="152">
        <v>2875</v>
      </c>
      <c r="D167" s="135"/>
      <c r="E167" s="132">
        <f t="shared" si="5"/>
        <v>0</v>
      </c>
      <c r="F167" s="166"/>
    </row>
    <row r="168" spans="2:9" ht="27" x14ac:dyDescent="0.3">
      <c r="B168" s="151" t="s">
        <v>179</v>
      </c>
      <c r="C168" s="152">
        <v>320</v>
      </c>
      <c r="D168" s="135"/>
      <c r="E168" s="132">
        <f t="shared" si="5"/>
        <v>0</v>
      </c>
      <c r="F168" s="166"/>
    </row>
    <row r="169" spans="2:9" ht="27" x14ac:dyDescent="0.3">
      <c r="B169" s="151" t="s">
        <v>180</v>
      </c>
      <c r="C169" s="152">
        <v>1100</v>
      </c>
      <c r="D169" s="135"/>
      <c r="E169" s="132">
        <f t="shared" si="5"/>
        <v>0</v>
      </c>
      <c r="F169" s="166"/>
    </row>
    <row r="170" spans="2:9" s="166" customFormat="1" ht="33.75" customHeight="1" thickBot="1" x14ac:dyDescent="0.35">
      <c r="B170" s="160" t="s">
        <v>181</v>
      </c>
      <c r="C170" s="213">
        <v>1500</v>
      </c>
      <c r="D170" s="137"/>
      <c r="E170" s="132">
        <f t="shared" si="5"/>
        <v>0</v>
      </c>
      <c r="F170"/>
    </row>
    <row r="171" spans="2:9" ht="18.600000000000001" customHeight="1" x14ac:dyDescent="0.3">
      <c r="B171" s="659" t="s">
        <v>43</v>
      </c>
      <c r="C171" s="660"/>
      <c r="D171" s="660"/>
      <c r="E171" s="138">
        <f>SUM(E164:E170)</f>
        <v>0</v>
      </c>
      <c r="F171" s="139"/>
      <c r="G171" s="126"/>
    </row>
    <row r="172" spans="2:9" ht="18.600000000000001" customHeight="1" thickBot="1" x14ac:dyDescent="0.35">
      <c r="B172" s="661" t="s">
        <v>44</v>
      </c>
      <c r="C172" s="662"/>
      <c r="D172" s="662"/>
      <c r="E172" s="140">
        <f>E171*15%</f>
        <v>0</v>
      </c>
      <c r="F172" s="139"/>
      <c r="G172" s="126"/>
    </row>
    <row r="173" spans="2:9" ht="18.600000000000001" customHeight="1" thickBot="1" x14ac:dyDescent="0.35">
      <c r="B173" s="610" t="s">
        <v>119</v>
      </c>
      <c r="C173" s="611"/>
      <c r="D173" s="663"/>
      <c r="E173" s="141">
        <f>E172+E171</f>
        <v>0</v>
      </c>
      <c r="F173" s="139"/>
      <c r="G173" s="126"/>
    </row>
    <row r="174" spans="2:9" s="214" customFormat="1" x14ac:dyDescent="0.3">
      <c r="B174" s="144"/>
      <c r="C174" s="144"/>
      <c r="D174" s="211"/>
      <c r="E174" s="211"/>
      <c r="F174" s="211"/>
      <c r="G174" s="126"/>
      <c r="H174" s="126"/>
      <c r="I174" s="126"/>
    </row>
    <row r="175" spans="2:9" s="126" customFormat="1" ht="15" thickBot="1" x14ac:dyDescent="0.35"/>
    <row r="176" spans="2:9" s="215" customFormat="1" ht="16.2" thickBot="1" x14ac:dyDescent="0.35">
      <c r="B176" s="688" t="s">
        <v>153</v>
      </c>
      <c r="C176" s="689"/>
      <c r="D176" s="689"/>
      <c r="E176" s="690"/>
      <c r="F176"/>
    </row>
    <row r="177" spans="2:7" s="215" customFormat="1" ht="15.75" customHeight="1" x14ac:dyDescent="0.3">
      <c r="B177" s="128" t="s">
        <v>115</v>
      </c>
      <c r="C177" s="664" t="s">
        <v>116</v>
      </c>
      <c r="D177" s="657" t="s">
        <v>117</v>
      </c>
      <c r="E177" s="657" t="s">
        <v>118</v>
      </c>
      <c r="F177"/>
    </row>
    <row r="178" spans="2:7" ht="15" thickBot="1" x14ac:dyDescent="0.35">
      <c r="B178" s="129" t="s">
        <v>4</v>
      </c>
      <c r="C178" s="665"/>
      <c r="D178" s="658"/>
      <c r="E178" s="658"/>
    </row>
    <row r="179" spans="2:7" x14ac:dyDescent="0.3">
      <c r="B179" s="130" t="s">
        <v>182</v>
      </c>
      <c r="C179" s="180">
        <v>9289</v>
      </c>
      <c r="D179" s="131"/>
      <c r="E179" s="132">
        <f>(D179*C179)*12</f>
        <v>0</v>
      </c>
    </row>
    <row r="180" spans="2:7" x14ac:dyDescent="0.3">
      <c r="B180" s="133" t="s">
        <v>183</v>
      </c>
      <c r="C180" s="177">
        <v>4435</v>
      </c>
      <c r="D180" s="131"/>
      <c r="E180" s="132">
        <f t="shared" ref="E180:E184" si="6">(D180*C180)*12</f>
        <v>0</v>
      </c>
    </row>
    <row r="181" spans="2:7" x14ac:dyDescent="0.3">
      <c r="B181" s="133" t="s">
        <v>184</v>
      </c>
      <c r="C181" s="177">
        <v>1350</v>
      </c>
      <c r="D181" s="131"/>
      <c r="E181" s="132">
        <f t="shared" si="6"/>
        <v>0</v>
      </c>
    </row>
    <row r="182" spans="2:7" x14ac:dyDescent="0.3">
      <c r="B182" s="133" t="s">
        <v>185</v>
      </c>
      <c r="C182" s="177">
        <v>2526</v>
      </c>
      <c r="D182" s="131"/>
      <c r="E182" s="132">
        <f t="shared" si="6"/>
        <v>0</v>
      </c>
    </row>
    <row r="183" spans="2:7" ht="24.75" customHeight="1" x14ac:dyDescent="0.3">
      <c r="B183" s="133" t="s">
        <v>186</v>
      </c>
      <c r="C183" s="177">
        <v>2460</v>
      </c>
      <c r="D183" s="131"/>
      <c r="E183" s="132">
        <f t="shared" si="6"/>
        <v>0</v>
      </c>
    </row>
    <row r="184" spans="2:7" s="150" customFormat="1" x14ac:dyDescent="0.3">
      <c r="B184" s="133" t="s">
        <v>187</v>
      </c>
      <c r="C184" s="134">
        <v>735</v>
      </c>
      <c r="D184" s="131"/>
      <c r="E184" s="132">
        <f t="shared" si="6"/>
        <v>0</v>
      </c>
      <c r="F184"/>
    </row>
    <row r="185" spans="2:7" ht="15" thickBot="1" x14ac:dyDescent="0.35">
      <c r="B185" s="208" t="s">
        <v>188</v>
      </c>
      <c r="C185" s="216">
        <v>2707</v>
      </c>
      <c r="D185" s="217"/>
      <c r="E185" s="132">
        <f>(D185*C185)*12</f>
        <v>0</v>
      </c>
    </row>
    <row r="186" spans="2:7" ht="18.600000000000001" customHeight="1" x14ac:dyDescent="0.3">
      <c r="B186" s="659" t="s">
        <v>43</v>
      </c>
      <c r="C186" s="660"/>
      <c r="D186" s="660"/>
      <c r="E186" s="138">
        <f>SUM(E179:E185)</f>
        <v>0</v>
      </c>
      <c r="F186" s="139"/>
      <c r="G186" s="126"/>
    </row>
    <row r="187" spans="2:7" ht="18.600000000000001" customHeight="1" thickBot="1" x14ac:dyDescent="0.35">
      <c r="B187" s="661" t="s">
        <v>44</v>
      </c>
      <c r="C187" s="662"/>
      <c r="D187" s="662"/>
      <c r="E187" s="140">
        <f>E186*15%</f>
        <v>0</v>
      </c>
      <c r="F187" s="139"/>
      <c r="G187" s="126"/>
    </row>
    <row r="188" spans="2:7" ht="18.600000000000001" customHeight="1" thickBot="1" x14ac:dyDescent="0.35">
      <c r="B188" s="610" t="s">
        <v>119</v>
      </c>
      <c r="C188" s="611"/>
      <c r="D188" s="663"/>
      <c r="E188" s="141">
        <f>E187+E186</f>
        <v>0</v>
      </c>
      <c r="F188" s="139"/>
      <c r="G188" s="126"/>
    </row>
    <row r="189" spans="2:7" x14ac:dyDescent="0.3">
      <c r="B189" s="144"/>
      <c r="C189" s="144"/>
      <c r="D189" s="157"/>
      <c r="E189" s="157"/>
      <c r="F189" s="157"/>
    </row>
    <row r="190" spans="2:7" ht="15" thickBot="1" x14ac:dyDescent="0.35">
      <c r="B190" s="126"/>
      <c r="C190" s="126"/>
      <c r="D190" s="126"/>
      <c r="E190" s="126"/>
      <c r="F190" s="126"/>
    </row>
    <row r="191" spans="2:7" ht="16.2" thickBot="1" x14ac:dyDescent="0.35">
      <c r="B191" s="688" t="s">
        <v>153</v>
      </c>
      <c r="C191" s="689"/>
      <c r="D191" s="689"/>
      <c r="E191" s="690"/>
    </row>
    <row r="192" spans="2:7" ht="15" customHeight="1" x14ac:dyDescent="0.3">
      <c r="B192" s="162" t="s">
        <v>115</v>
      </c>
      <c r="C192" s="657" t="s">
        <v>116</v>
      </c>
      <c r="D192" s="657" t="s">
        <v>117</v>
      </c>
      <c r="E192" s="657" t="s">
        <v>118</v>
      </c>
    </row>
    <row r="193" spans="2:5" ht="15" thickBot="1" x14ac:dyDescent="0.35">
      <c r="B193" s="168" t="s">
        <v>189</v>
      </c>
      <c r="C193" s="658"/>
      <c r="D193" s="658"/>
      <c r="E193" s="658"/>
    </row>
    <row r="194" spans="2:5" x14ac:dyDescent="0.3">
      <c r="B194" s="218" t="s">
        <v>190</v>
      </c>
      <c r="C194" s="180">
        <v>100</v>
      </c>
      <c r="D194" s="131"/>
      <c r="E194" s="132">
        <f>(D194*C194)*12</f>
        <v>0</v>
      </c>
    </row>
    <row r="195" spans="2:5" x14ac:dyDescent="0.3">
      <c r="B195" s="133" t="s">
        <v>191</v>
      </c>
      <c r="C195" s="177">
        <v>100</v>
      </c>
      <c r="D195" s="135"/>
      <c r="E195" s="132">
        <f t="shared" ref="E195:E210" si="7">(D195*C195)*12</f>
        <v>0</v>
      </c>
    </row>
    <row r="196" spans="2:5" x14ac:dyDescent="0.3">
      <c r="B196" s="133" t="s">
        <v>192</v>
      </c>
      <c r="C196" s="177">
        <v>100</v>
      </c>
      <c r="D196" s="135"/>
      <c r="E196" s="132">
        <f t="shared" si="7"/>
        <v>0</v>
      </c>
    </row>
    <row r="197" spans="2:5" x14ac:dyDescent="0.3">
      <c r="B197" s="133" t="s">
        <v>193</v>
      </c>
      <c r="C197" s="134">
        <v>150</v>
      </c>
      <c r="D197" s="135"/>
      <c r="E197" s="132">
        <f t="shared" si="7"/>
        <v>0</v>
      </c>
    </row>
    <row r="198" spans="2:5" x14ac:dyDescent="0.3">
      <c r="B198" s="133" t="s">
        <v>194</v>
      </c>
      <c r="C198" s="134">
        <v>100</v>
      </c>
      <c r="D198" s="135"/>
      <c r="E198" s="132">
        <f t="shared" si="7"/>
        <v>0</v>
      </c>
    </row>
    <row r="199" spans="2:5" x14ac:dyDescent="0.3">
      <c r="B199" s="133" t="s">
        <v>195</v>
      </c>
      <c r="C199" s="177">
        <v>149</v>
      </c>
      <c r="D199" s="135"/>
      <c r="E199" s="132">
        <f t="shared" si="7"/>
        <v>0</v>
      </c>
    </row>
    <row r="200" spans="2:5" x14ac:dyDescent="0.3">
      <c r="B200" s="133" t="s">
        <v>196</v>
      </c>
      <c r="C200" s="177">
        <v>149</v>
      </c>
      <c r="D200" s="135"/>
      <c r="E200" s="132">
        <f t="shared" si="7"/>
        <v>0</v>
      </c>
    </row>
    <row r="201" spans="2:5" x14ac:dyDescent="0.3">
      <c r="B201" s="133" t="s">
        <v>197</v>
      </c>
      <c r="C201" s="177">
        <v>149</v>
      </c>
      <c r="D201" s="135"/>
      <c r="E201" s="132">
        <f t="shared" si="7"/>
        <v>0</v>
      </c>
    </row>
    <row r="202" spans="2:5" x14ac:dyDescent="0.3">
      <c r="B202" s="133" t="s">
        <v>198</v>
      </c>
      <c r="C202" s="177">
        <v>149</v>
      </c>
      <c r="D202" s="135"/>
      <c r="E202" s="132">
        <f t="shared" si="7"/>
        <v>0</v>
      </c>
    </row>
    <row r="203" spans="2:5" x14ac:dyDescent="0.3">
      <c r="B203" s="133" t="s">
        <v>199</v>
      </c>
      <c r="C203" s="177">
        <v>100</v>
      </c>
      <c r="D203" s="135"/>
      <c r="E203" s="132">
        <f t="shared" si="7"/>
        <v>0</v>
      </c>
    </row>
    <row r="204" spans="2:5" x14ac:dyDescent="0.3">
      <c r="B204" s="133" t="s">
        <v>200</v>
      </c>
      <c r="C204" s="177">
        <v>100</v>
      </c>
      <c r="D204" s="135"/>
      <c r="E204" s="132">
        <f t="shared" si="7"/>
        <v>0</v>
      </c>
    </row>
    <row r="205" spans="2:5" x14ac:dyDescent="0.3">
      <c r="B205" s="133" t="s">
        <v>201</v>
      </c>
      <c r="C205" s="177">
        <v>100</v>
      </c>
      <c r="D205" s="135"/>
      <c r="E205" s="132">
        <f t="shared" si="7"/>
        <v>0</v>
      </c>
    </row>
    <row r="206" spans="2:5" ht="26.4" x14ac:dyDescent="0.3">
      <c r="B206" s="133" t="s">
        <v>202</v>
      </c>
      <c r="C206" s="177">
        <v>100</v>
      </c>
      <c r="D206" s="135"/>
      <c r="E206" s="132">
        <f t="shared" si="7"/>
        <v>0</v>
      </c>
    </row>
    <row r="207" spans="2:5" x14ac:dyDescent="0.3">
      <c r="B207" s="133" t="s">
        <v>203</v>
      </c>
      <c r="C207" s="177">
        <v>100</v>
      </c>
      <c r="D207" s="135"/>
      <c r="E207" s="132">
        <f t="shared" si="7"/>
        <v>0</v>
      </c>
    </row>
    <row r="208" spans="2:5" x14ac:dyDescent="0.3">
      <c r="B208" s="133" t="s">
        <v>204</v>
      </c>
      <c r="C208" s="177">
        <v>400</v>
      </c>
      <c r="D208" s="135"/>
      <c r="E208" s="132">
        <f t="shared" si="7"/>
        <v>0</v>
      </c>
    </row>
    <row r="209" spans="2:7" x14ac:dyDescent="0.3">
      <c r="B209" s="133" t="s">
        <v>205</v>
      </c>
      <c r="C209" s="177">
        <v>100</v>
      </c>
      <c r="D209" s="135"/>
      <c r="E209" s="132">
        <f t="shared" si="7"/>
        <v>0</v>
      </c>
    </row>
    <row r="210" spans="2:7" x14ac:dyDescent="0.3">
      <c r="B210" s="219" t="s">
        <v>189</v>
      </c>
      <c r="C210" s="177">
        <v>100</v>
      </c>
      <c r="D210" s="135"/>
      <c r="E210" s="132">
        <f t="shared" si="7"/>
        <v>0</v>
      </c>
    </row>
    <row r="211" spans="2:7" ht="27" thickBot="1" x14ac:dyDescent="0.35">
      <c r="B211" s="136" t="s">
        <v>206</v>
      </c>
      <c r="C211" s="178">
        <v>400</v>
      </c>
      <c r="D211" s="137"/>
      <c r="E211" s="132">
        <f>(D211*C211)*12</f>
        <v>0</v>
      </c>
    </row>
    <row r="212" spans="2:7" ht="18.600000000000001" customHeight="1" x14ac:dyDescent="0.3">
      <c r="B212" s="659" t="s">
        <v>43</v>
      </c>
      <c r="C212" s="660"/>
      <c r="D212" s="660"/>
      <c r="E212" s="138">
        <f>SUM(E194:E211)</f>
        <v>0</v>
      </c>
      <c r="F212" s="139"/>
      <c r="G212" s="126"/>
    </row>
    <row r="213" spans="2:7" ht="18.600000000000001" customHeight="1" thickBot="1" x14ac:dyDescent="0.35">
      <c r="B213" s="661" t="s">
        <v>44</v>
      </c>
      <c r="C213" s="662"/>
      <c r="D213" s="662"/>
      <c r="E213" s="140">
        <f>E212*15%</f>
        <v>0</v>
      </c>
      <c r="F213" s="139"/>
      <c r="G213" s="126"/>
    </row>
    <row r="214" spans="2:7" ht="18.600000000000001" customHeight="1" thickBot="1" x14ac:dyDescent="0.35">
      <c r="B214" s="610" t="s">
        <v>119</v>
      </c>
      <c r="C214" s="611"/>
      <c r="D214" s="663"/>
      <c r="E214" s="141">
        <f>E213+E212</f>
        <v>0</v>
      </c>
      <c r="F214" s="139"/>
      <c r="G214" s="126"/>
    </row>
    <row r="215" spans="2:7" x14ac:dyDescent="0.3">
      <c r="B215" s="144"/>
      <c r="C215" s="144"/>
      <c r="D215" s="157"/>
      <c r="E215" s="157"/>
      <c r="F215" s="157"/>
    </row>
    <row r="216" spans="2:7" ht="15" thickBot="1" x14ac:dyDescent="0.35"/>
    <row r="217" spans="2:7" ht="18.600000000000001" thickBot="1" x14ac:dyDescent="0.4">
      <c r="B217" s="692" t="s">
        <v>207</v>
      </c>
      <c r="C217" s="693"/>
      <c r="D217" s="694"/>
    </row>
    <row r="218" spans="2:7" x14ac:dyDescent="0.3">
      <c r="B218" s="220" t="s">
        <v>208</v>
      </c>
      <c r="C218" s="221" t="s">
        <v>7</v>
      </c>
      <c r="D218" s="222" t="s">
        <v>209</v>
      </c>
      <c r="E218" s="2"/>
      <c r="F218" s="2"/>
    </row>
    <row r="219" spans="2:7" x14ac:dyDescent="0.3">
      <c r="B219" s="223" t="s">
        <v>210</v>
      </c>
      <c r="C219" s="159">
        <v>1</v>
      </c>
      <c r="D219" s="224"/>
    </row>
    <row r="220" spans="2:7" x14ac:dyDescent="0.3">
      <c r="B220" s="223" t="s">
        <v>211</v>
      </c>
      <c r="C220" s="159">
        <v>1</v>
      </c>
      <c r="D220" s="224"/>
    </row>
    <row r="221" spans="2:7" ht="15" thickBot="1" x14ac:dyDescent="0.35">
      <c r="B221" s="225" t="s">
        <v>212</v>
      </c>
      <c r="C221" s="226">
        <v>1</v>
      </c>
      <c r="D221" s="227"/>
    </row>
    <row r="222" spans="2:7" s="126" customFormat="1" x14ac:dyDescent="0.3">
      <c r="B222" s="229"/>
      <c r="C222" s="229"/>
      <c r="D222" s="230"/>
    </row>
    <row r="223" spans="2:7" ht="15" thickBot="1" x14ac:dyDescent="0.35"/>
    <row r="224" spans="2:7" ht="18.600000000000001" thickBot="1" x14ac:dyDescent="0.4">
      <c r="B224" s="697" t="s">
        <v>443</v>
      </c>
      <c r="C224" s="698"/>
      <c r="D224" s="699"/>
    </row>
    <row r="225" spans="2:7" ht="15" thickBot="1" x14ac:dyDescent="0.35">
      <c r="B225" s="369" t="s">
        <v>208</v>
      </c>
      <c r="C225" s="700" t="s">
        <v>448</v>
      </c>
      <c r="D225" s="701"/>
    </row>
    <row r="226" spans="2:7" x14ac:dyDescent="0.3">
      <c r="B226" s="365" t="s">
        <v>444</v>
      </c>
      <c r="C226" s="702"/>
      <c r="D226" s="703"/>
    </row>
    <row r="227" spans="2:7" x14ac:dyDescent="0.3">
      <c r="B227" s="223" t="s">
        <v>445</v>
      </c>
      <c r="C227" s="704"/>
      <c r="D227" s="705"/>
    </row>
    <row r="228" spans="2:7" x14ac:dyDescent="0.3">
      <c r="B228" s="223" t="s">
        <v>446</v>
      </c>
      <c r="C228" s="704"/>
      <c r="D228" s="705"/>
    </row>
    <row r="229" spans="2:7" ht="15" thickBot="1" x14ac:dyDescent="0.35">
      <c r="B229" s="225" t="s">
        <v>447</v>
      </c>
      <c r="C229" s="706"/>
      <c r="D229" s="707"/>
    </row>
    <row r="230" spans="2:7" x14ac:dyDescent="0.3">
      <c r="B230" s="229"/>
      <c r="C230" s="237"/>
      <c r="D230" s="237"/>
    </row>
    <row r="231" spans="2:7" ht="15" thickBot="1" x14ac:dyDescent="0.35">
      <c r="B231" s="228"/>
      <c r="C231" s="229"/>
      <c r="D231" s="230"/>
      <c r="E231" s="4"/>
      <c r="F231" s="2"/>
    </row>
    <row r="232" spans="2:7" ht="15.6" x14ac:dyDescent="0.3">
      <c r="B232" s="231" t="s">
        <v>213</v>
      </c>
      <c r="C232" s="232" t="s">
        <v>77</v>
      </c>
      <c r="D232" s="232" t="s">
        <v>78</v>
      </c>
      <c r="E232" s="232" t="s">
        <v>79</v>
      </c>
      <c r="F232" s="232" t="s">
        <v>80</v>
      </c>
      <c r="G232" s="235" t="s">
        <v>81</v>
      </c>
    </row>
    <row r="233" spans="2:7" ht="15" thickBot="1" x14ac:dyDescent="0.35">
      <c r="B233" s="233" t="s">
        <v>214</v>
      </c>
      <c r="C233" s="234"/>
      <c r="D233" s="234"/>
      <c r="E233" s="234"/>
      <c r="F233" s="234"/>
      <c r="G233" s="66"/>
    </row>
    <row r="234" spans="2:7" ht="13.8" customHeight="1" x14ac:dyDescent="0.3">
      <c r="B234" s="228"/>
      <c r="C234" s="229"/>
      <c r="D234" s="230"/>
      <c r="E234" s="4"/>
      <c r="F234" s="2"/>
    </row>
    <row r="235" spans="2:7" ht="15" thickBot="1" x14ac:dyDescent="0.35">
      <c r="B235" s="228"/>
      <c r="C235" s="229"/>
      <c r="D235" s="230"/>
      <c r="E235" s="4"/>
      <c r="F235" s="2"/>
    </row>
    <row r="236" spans="2:7" ht="29.4" customHeight="1" thickBot="1" x14ac:dyDescent="0.35">
      <c r="B236" s="695" t="s">
        <v>215</v>
      </c>
      <c r="C236" s="696"/>
      <c r="D236" s="67">
        <f>E31+E43+E53+E71+E82+E93+E102+E116+E131+E142+E158+E173+E188+E214</f>
        <v>0</v>
      </c>
      <c r="E236" s="4"/>
      <c r="F236" s="2"/>
    </row>
    <row r="237" spans="2:7" x14ac:dyDescent="0.3">
      <c r="B237" s="228"/>
      <c r="C237" s="229"/>
      <c r="D237" s="230"/>
      <c r="E237" s="4"/>
      <c r="F237" s="2"/>
    </row>
    <row r="238" spans="2:7" x14ac:dyDescent="0.3">
      <c r="B238" s="2"/>
      <c r="C238" s="2"/>
      <c r="D238" s="2"/>
      <c r="E238" s="2"/>
      <c r="F238" s="2"/>
    </row>
    <row r="240" spans="2:7" ht="15" thickBot="1" x14ac:dyDescent="0.35"/>
    <row r="241" spans="2:4" x14ac:dyDescent="0.3">
      <c r="B241" s="557"/>
      <c r="C241" s="7"/>
      <c r="D241" s="574"/>
    </row>
    <row r="242" spans="2:4" x14ac:dyDescent="0.3">
      <c r="B242" s="558"/>
      <c r="C242" s="7"/>
      <c r="D242" s="575"/>
    </row>
    <row r="243" spans="2:4" ht="15" thickBot="1" x14ac:dyDescent="0.35">
      <c r="B243" s="559"/>
      <c r="C243" s="7"/>
      <c r="D243" s="576"/>
    </row>
    <row r="244" spans="2:4" x14ac:dyDescent="0.3">
      <c r="B244" s="71" t="s">
        <v>84</v>
      </c>
      <c r="C244" s="7"/>
      <c r="D244" s="7" t="s">
        <v>85</v>
      </c>
    </row>
  </sheetData>
  <mergeCells count="121">
    <mergeCell ref="B212:D212"/>
    <mergeCell ref="B213:D213"/>
    <mergeCell ref="B214:D214"/>
    <mergeCell ref="B217:D217"/>
    <mergeCell ref="B236:C236"/>
    <mergeCell ref="B241:B243"/>
    <mergeCell ref="D241:D243"/>
    <mergeCell ref="B186:D186"/>
    <mergeCell ref="B187:D187"/>
    <mergeCell ref="B188:D188"/>
    <mergeCell ref="B191:E191"/>
    <mergeCell ref="C192:C193"/>
    <mergeCell ref="D192:D193"/>
    <mergeCell ref="E192:E193"/>
    <mergeCell ref="B224:D224"/>
    <mergeCell ref="C225:D225"/>
    <mergeCell ref="C226:D226"/>
    <mergeCell ref="C227:D227"/>
    <mergeCell ref="C228:D228"/>
    <mergeCell ref="C229:D229"/>
    <mergeCell ref="B176:E176"/>
    <mergeCell ref="C177:C178"/>
    <mergeCell ref="D177:D178"/>
    <mergeCell ref="E177:E178"/>
    <mergeCell ref="B171:D171"/>
    <mergeCell ref="B172:D172"/>
    <mergeCell ref="B173:D173"/>
    <mergeCell ref="B156:D156"/>
    <mergeCell ref="B157:D157"/>
    <mergeCell ref="B158:D158"/>
    <mergeCell ref="B161:E161"/>
    <mergeCell ref="C162:C163"/>
    <mergeCell ref="D162:D163"/>
    <mergeCell ref="E162:E163"/>
    <mergeCell ref="B140:D140"/>
    <mergeCell ref="B141:D141"/>
    <mergeCell ref="B142:D142"/>
    <mergeCell ref="B145:E145"/>
    <mergeCell ref="C146:C147"/>
    <mergeCell ref="D146:D147"/>
    <mergeCell ref="E146:E147"/>
    <mergeCell ref="B129:D129"/>
    <mergeCell ref="B130:D130"/>
    <mergeCell ref="B131:D131"/>
    <mergeCell ref="B134:E134"/>
    <mergeCell ref="C135:C136"/>
    <mergeCell ref="D135:D136"/>
    <mergeCell ref="E135:E136"/>
    <mergeCell ref="B114:D114"/>
    <mergeCell ref="B115:D115"/>
    <mergeCell ref="B116:D116"/>
    <mergeCell ref="B119:E119"/>
    <mergeCell ref="C120:C121"/>
    <mergeCell ref="D120:D121"/>
    <mergeCell ref="E120:E121"/>
    <mergeCell ref="B106:E106"/>
    <mergeCell ref="C107:C108"/>
    <mergeCell ref="D107:D108"/>
    <mergeCell ref="E107:E108"/>
    <mergeCell ref="B100:D100"/>
    <mergeCell ref="B101:D101"/>
    <mergeCell ref="B102:D102"/>
    <mergeCell ref="B91:D91"/>
    <mergeCell ref="B92:D92"/>
    <mergeCell ref="B93:D93"/>
    <mergeCell ref="B96:E96"/>
    <mergeCell ref="C97:C98"/>
    <mergeCell ref="D97:D98"/>
    <mergeCell ref="E97:E98"/>
    <mergeCell ref="B80:D80"/>
    <mergeCell ref="B81:D81"/>
    <mergeCell ref="B82:D82"/>
    <mergeCell ref="B85:E85"/>
    <mergeCell ref="C86:C87"/>
    <mergeCell ref="D86:D87"/>
    <mergeCell ref="E86:E87"/>
    <mergeCell ref="B69:D69"/>
    <mergeCell ref="B70:D70"/>
    <mergeCell ref="B71:D71"/>
    <mergeCell ref="B74:E74"/>
    <mergeCell ref="C75:C76"/>
    <mergeCell ref="D75:D76"/>
    <mergeCell ref="E75:E76"/>
    <mergeCell ref="C2:F2"/>
    <mergeCell ref="C3:F3"/>
    <mergeCell ref="C4:F4"/>
    <mergeCell ref="C6:F6"/>
    <mergeCell ref="B8:F8"/>
    <mergeCell ref="B9:F9"/>
    <mergeCell ref="C5:F5"/>
    <mergeCell ref="B30:D30"/>
    <mergeCell ref="B31:D31"/>
    <mergeCell ref="B20:E20"/>
    <mergeCell ref="C21:C22"/>
    <mergeCell ref="D21:D22"/>
    <mergeCell ref="E21:E22"/>
    <mergeCell ref="B29:D29"/>
    <mergeCell ref="B10:F10"/>
    <mergeCell ref="B11:F11"/>
    <mergeCell ref="B12:F12"/>
    <mergeCell ref="B13:F13"/>
    <mergeCell ref="B14:F14"/>
    <mergeCell ref="B15:F15"/>
    <mergeCell ref="B34:E34"/>
    <mergeCell ref="C35:C36"/>
    <mergeCell ref="D35:D36"/>
    <mergeCell ref="E35:E36"/>
    <mergeCell ref="B51:D51"/>
    <mergeCell ref="B52:D52"/>
    <mergeCell ref="B53:D53"/>
    <mergeCell ref="B56:E56"/>
    <mergeCell ref="C57:C58"/>
    <mergeCell ref="D57:D58"/>
    <mergeCell ref="E57:E58"/>
    <mergeCell ref="B41:D41"/>
    <mergeCell ref="B42:D42"/>
    <mergeCell ref="B43:D43"/>
    <mergeCell ref="B46:E46"/>
    <mergeCell ref="C47:C48"/>
    <mergeCell ref="D47:D48"/>
    <mergeCell ref="E47:E48"/>
  </mergeCells>
  <pageMargins left="0.7" right="0.7" top="0.75" bottom="0.75" header="0.3" footer="0.3"/>
  <pageSetup scale="56" fitToHeight="0"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7"/>
  <sheetViews>
    <sheetView topLeftCell="A16" zoomScaleNormal="100" workbookViewId="0">
      <selection activeCell="F35" sqref="F35"/>
    </sheetView>
  </sheetViews>
  <sheetFormatPr defaultColWidth="26.109375" defaultRowHeight="13.2" x14ac:dyDescent="0.25"/>
  <cols>
    <col min="1" max="1" width="23" style="1" customWidth="1"/>
    <col min="2" max="2" width="43.44140625" style="1" customWidth="1"/>
    <col min="3" max="3" width="27.88671875" style="1" bestFit="1" customWidth="1"/>
    <col min="4" max="4" width="21.21875" style="1" customWidth="1"/>
    <col min="5" max="5" width="18.109375" style="1" customWidth="1"/>
    <col min="6" max="6" width="20.5546875" style="1" customWidth="1"/>
    <col min="7" max="7" width="14.5546875" style="1" customWidth="1"/>
    <col min="8" max="8" width="17.44140625" style="1" customWidth="1"/>
    <col min="9" max="9" width="21.109375" style="1" bestFit="1" customWidth="1"/>
    <col min="10" max="10" width="16.5546875" style="1" customWidth="1"/>
    <col min="11" max="11" width="15.21875" style="1" customWidth="1"/>
    <col min="12" max="12" width="18.77734375" style="1" customWidth="1"/>
    <col min="13" max="13" width="20.88671875" style="1" customWidth="1"/>
    <col min="14" max="16384" width="26.109375" style="1"/>
  </cols>
  <sheetData>
    <row r="1" spans="1:20" ht="13.8" thickBot="1" x14ac:dyDescent="0.3"/>
    <row r="2" spans="1:20" s="7" customFormat="1" ht="21.6" customHeight="1" thickBot="1" x14ac:dyDescent="0.3">
      <c r="B2" s="8" t="s">
        <v>11</v>
      </c>
      <c r="C2" s="536" t="s">
        <v>236</v>
      </c>
      <c r="D2" s="537"/>
      <c r="E2" s="537"/>
      <c r="F2" s="538"/>
    </row>
    <row r="3" spans="1:20" s="9" customFormat="1" ht="18" customHeight="1" thickBot="1" x14ac:dyDescent="0.3">
      <c r="B3" s="8" t="s">
        <v>12</v>
      </c>
      <c r="C3" s="570" t="s">
        <v>13</v>
      </c>
      <c r="D3" s="571"/>
      <c r="E3" s="571"/>
      <c r="F3" s="572"/>
    </row>
    <row r="4" spans="1:20" s="7" customFormat="1" ht="16.8" customHeight="1" thickBot="1" x14ac:dyDescent="0.3">
      <c r="B4" s="8" t="s">
        <v>14</v>
      </c>
      <c r="C4" s="570" t="s">
        <v>216</v>
      </c>
      <c r="D4" s="571"/>
      <c r="E4" s="571"/>
      <c r="F4" s="572"/>
    </row>
    <row r="5" spans="1:20" s="7" customFormat="1" ht="18.600000000000001" customHeight="1" thickBot="1" x14ac:dyDescent="0.3">
      <c r="B5" s="8" t="s">
        <v>229</v>
      </c>
      <c r="C5" s="570" t="s">
        <v>87</v>
      </c>
      <c r="D5" s="571"/>
      <c r="E5" s="571"/>
      <c r="F5" s="572"/>
    </row>
    <row r="6" spans="1:20" s="7" customFormat="1" ht="18.600000000000001" customHeight="1" thickBot="1" x14ac:dyDescent="0.3">
      <c r="B6" s="8" t="s">
        <v>16</v>
      </c>
      <c r="C6" s="716"/>
      <c r="D6" s="717"/>
      <c r="E6" s="717"/>
      <c r="F6" s="718"/>
    </row>
    <row r="7" spans="1:20" customFormat="1" ht="14.4" x14ac:dyDescent="0.3">
      <c r="A7" s="13"/>
      <c r="B7" s="112" t="s">
        <v>17</v>
      </c>
      <c r="C7" s="113"/>
      <c r="D7" s="113"/>
      <c r="E7" s="113"/>
      <c r="F7" s="114"/>
      <c r="G7" s="7"/>
    </row>
    <row r="8" spans="1:20" customFormat="1" ht="15.6" customHeight="1" x14ac:dyDescent="0.3">
      <c r="A8" s="13"/>
      <c r="B8" s="523" t="s">
        <v>103</v>
      </c>
      <c r="C8" s="524"/>
      <c r="D8" s="524"/>
      <c r="E8" s="524"/>
      <c r="F8" s="525"/>
      <c r="G8" s="7"/>
    </row>
    <row r="9" spans="1:20" customFormat="1" ht="29.4" customHeight="1" x14ac:dyDescent="0.3">
      <c r="A9" s="13"/>
      <c r="B9" s="526" t="s">
        <v>18</v>
      </c>
      <c r="C9" s="527"/>
      <c r="D9" s="527"/>
      <c r="E9" s="527"/>
      <c r="F9" s="528"/>
      <c r="G9" s="7"/>
    </row>
    <row r="10" spans="1:20" customFormat="1" ht="14.4" customHeight="1" x14ac:dyDescent="0.3">
      <c r="A10" s="13"/>
      <c r="B10" s="523" t="s">
        <v>19</v>
      </c>
      <c r="C10" s="524"/>
      <c r="D10" s="524"/>
      <c r="E10" s="524"/>
      <c r="F10" s="525"/>
      <c r="G10" s="7"/>
    </row>
    <row r="11" spans="1:20" customFormat="1" ht="34.5" customHeight="1" x14ac:dyDescent="0.3">
      <c r="A11" s="13"/>
      <c r="B11" s="526" t="s">
        <v>104</v>
      </c>
      <c r="C11" s="527"/>
      <c r="D11" s="527"/>
      <c r="E11" s="527"/>
      <c r="F11" s="528"/>
      <c r="G11" s="7"/>
    </row>
    <row r="12" spans="1:20" s="18" customFormat="1" ht="16.5" customHeight="1" x14ac:dyDescent="0.3">
      <c r="A12" s="17"/>
      <c r="B12" s="523" t="s">
        <v>20</v>
      </c>
      <c r="C12" s="524"/>
      <c r="D12" s="524"/>
      <c r="E12" s="524"/>
      <c r="F12" s="525"/>
    </row>
    <row r="13" spans="1:20" customFormat="1" ht="35.4" customHeight="1" x14ac:dyDescent="0.3">
      <c r="A13" s="13"/>
      <c r="B13" s="526" t="s">
        <v>21</v>
      </c>
      <c r="C13" s="527"/>
      <c r="D13" s="527"/>
      <c r="E13" s="527"/>
      <c r="F13" s="528"/>
      <c r="G13" s="7"/>
    </row>
    <row r="14" spans="1:20" customFormat="1" ht="71.400000000000006" customHeight="1" thickBot="1" x14ac:dyDescent="0.35">
      <c r="A14" s="13"/>
      <c r="B14" s="554" t="s">
        <v>217</v>
      </c>
      <c r="C14" s="555"/>
      <c r="D14" s="555"/>
      <c r="E14" s="555"/>
      <c r="F14" s="556"/>
      <c r="G14" s="7"/>
    </row>
    <row r="15" spans="1:20" s="108" customFormat="1" ht="18.600000000000001" customHeight="1" x14ac:dyDescent="0.3">
      <c r="A15" s="437"/>
      <c r="B15" s="437"/>
      <c r="C15" s="437"/>
      <c r="D15" s="437"/>
      <c r="E15" s="437"/>
      <c r="F15" s="437"/>
      <c r="G15" s="437"/>
    </row>
    <row r="16" spans="1:20" s="238" customFormat="1" ht="39.6" customHeight="1" thickBot="1" x14ac:dyDescent="0.35">
      <c r="A16" s="437"/>
      <c r="B16" s="437"/>
      <c r="C16" s="437"/>
      <c r="D16" s="437"/>
      <c r="E16" s="437"/>
      <c r="F16" s="437"/>
      <c r="G16" s="437"/>
      <c r="H16" s="437"/>
      <c r="I16" s="437"/>
      <c r="J16" s="437"/>
      <c r="K16" s="437"/>
      <c r="L16" s="437"/>
      <c r="M16" s="437"/>
      <c r="N16" s="437"/>
      <c r="O16" s="437"/>
      <c r="P16" s="437"/>
      <c r="Q16" s="437"/>
      <c r="R16" s="437"/>
      <c r="S16" s="437"/>
      <c r="T16" s="437"/>
    </row>
    <row r="17" spans="2:20" s="238" customFormat="1" ht="27" customHeight="1" thickBot="1" x14ac:dyDescent="0.35">
      <c r="B17" s="448" t="s">
        <v>392</v>
      </c>
      <c r="C17" s="449" t="s">
        <v>451</v>
      </c>
      <c r="D17" s="450" t="s">
        <v>116</v>
      </c>
      <c r="E17" s="450" t="s">
        <v>483</v>
      </c>
      <c r="F17" s="450" t="s">
        <v>118</v>
      </c>
      <c r="G17" s="437"/>
      <c r="H17" s="437"/>
      <c r="I17" s="437"/>
      <c r="J17" s="437"/>
      <c r="K17" s="437"/>
      <c r="L17" s="437"/>
      <c r="M17" s="437"/>
      <c r="N17" s="437"/>
      <c r="O17" s="437"/>
      <c r="P17" s="437"/>
      <c r="Q17" s="437"/>
      <c r="R17" s="437"/>
      <c r="S17" s="437"/>
      <c r="T17" s="437"/>
    </row>
    <row r="18" spans="2:20" s="238" customFormat="1" ht="27" x14ac:dyDescent="0.3">
      <c r="B18" s="708" t="s">
        <v>476</v>
      </c>
      <c r="C18" s="418" t="s">
        <v>121</v>
      </c>
      <c r="D18" s="432">
        <v>19491</v>
      </c>
      <c r="E18" s="436"/>
      <c r="F18" s="445">
        <f>E18*12</f>
        <v>0</v>
      </c>
      <c r="G18" s="437"/>
      <c r="H18" s="437"/>
      <c r="I18" s="437"/>
      <c r="J18" s="437"/>
      <c r="K18" s="437"/>
      <c r="L18" s="437"/>
      <c r="M18" s="437"/>
      <c r="N18" s="437"/>
      <c r="O18" s="437"/>
      <c r="P18" s="437"/>
      <c r="Q18" s="437"/>
      <c r="R18" s="437"/>
      <c r="S18" s="437"/>
      <c r="T18" s="437"/>
    </row>
    <row r="19" spans="2:20" s="238" customFormat="1" ht="26.4" x14ac:dyDescent="0.3">
      <c r="B19" s="709"/>
      <c r="C19" s="419" t="s">
        <v>174</v>
      </c>
      <c r="D19" s="433">
        <v>250</v>
      </c>
      <c r="E19" s="435"/>
      <c r="F19" s="446">
        <f t="shared" ref="F19:F38" si="0">E19*12</f>
        <v>0</v>
      </c>
      <c r="G19" s="437"/>
      <c r="H19" s="437"/>
      <c r="I19" s="437"/>
      <c r="J19" s="437"/>
      <c r="K19" s="437"/>
      <c r="L19" s="437"/>
      <c r="M19" s="437"/>
      <c r="N19" s="437"/>
      <c r="O19" s="437"/>
      <c r="P19" s="437"/>
      <c r="Q19" s="437"/>
      <c r="R19" s="437"/>
      <c r="S19" s="437"/>
      <c r="T19" s="437"/>
    </row>
    <row r="20" spans="2:20" s="238" customFormat="1" ht="14.4" x14ac:dyDescent="0.3">
      <c r="B20" s="709"/>
      <c r="C20" s="420" t="s">
        <v>477</v>
      </c>
      <c r="D20" s="433">
        <v>27697</v>
      </c>
      <c r="E20" s="435"/>
      <c r="F20" s="446">
        <f t="shared" si="0"/>
        <v>0</v>
      </c>
      <c r="G20" s="437"/>
      <c r="H20" s="437"/>
      <c r="I20" s="437"/>
      <c r="J20" s="437"/>
      <c r="K20" s="437"/>
      <c r="L20" s="437"/>
      <c r="M20" s="437"/>
      <c r="N20" s="437"/>
      <c r="O20" s="437"/>
      <c r="P20" s="437"/>
      <c r="Q20" s="437"/>
      <c r="R20" s="437"/>
      <c r="S20" s="437"/>
      <c r="T20" s="437"/>
    </row>
    <row r="21" spans="2:20" s="238" customFormat="1" ht="15" thickBot="1" x14ac:dyDescent="0.35">
      <c r="B21" s="710"/>
      <c r="C21" s="421" t="s">
        <v>478</v>
      </c>
      <c r="D21" s="434">
        <v>5600</v>
      </c>
      <c r="E21" s="444"/>
      <c r="F21" s="447">
        <f t="shared" si="0"/>
        <v>0</v>
      </c>
      <c r="G21" s="437"/>
      <c r="H21" s="437"/>
      <c r="I21" s="437"/>
      <c r="J21" s="437"/>
      <c r="K21" s="437"/>
      <c r="L21" s="437"/>
      <c r="M21" s="437"/>
      <c r="N21" s="437"/>
      <c r="O21" s="437"/>
      <c r="P21" s="437"/>
      <c r="Q21" s="437"/>
      <c r="R21" s="437"/>
      <c r="S21" s="437"/>
      <c r="T21" s="437"/>
    </row>
    <row r="22" spans="2:20" s="238" customFormat="1" ht="27" x14ac:dyDescent="0.3">
      <c r="B22" s="708" t="s">
        <v>479</v>
      </c>
      <c r="C22" s="422" t="s">
        <v>175</v>
      </c>
      <c r="D22" s="432">
        <v>46</v>
      </c>
      <c r="E22" s="436"/>
      <c r="F22" s="445">
        <f t="shared" si="0"/>
        <v>0</v>
      </c>
      <c r="G22" s="437"/>
      <c r="H22" s="437"/>
      <c r="I22" s="437"/>
      <c r="J22" s="437"/>
      <c r="K22" s="437"/>
      <c r="L22" s="437"/>
      <c r="M22" s="437"/>
      <c r="N22" s="437"/>
      <c r="O22" s="437"/>
      <c r="P22" s="437"/>
      <c r="Q22" s="437"/>
      <c r="R22" s="437"/>
      <c r="S22" s="437"/>
      <c r="T22" s="437"/>
    </row>
    <row r="23" spans="2:20" s="238" customFormat="1" ht="14.4" x14ac:dyDescent="0.3">
      <c r="B23" s="709"/>
      <c r="C23" s="423" t="s">
        <v>176</v>
      </c>
      <c r="D23" s="433">
        <v>2787</v>
      </c>
      <c r="E23" s="435"/>
      <c r="F23" s="446">
        <f t="shared" si="0"/>
        <v>0</v>
      </c>
      <c r="G23" s="437"/>
      <c r="H23" s="437"/>
      <c r="I23" s="437"/>
      <c r="J23" s="437"/>
      <c r="K23" s="437"/>
      <c r="L23" s="437"/>
      <c r="M23" s="437"/>
      <c r="N23" s="437"/>
      <c r="O23" s="437"/>
      <c r="P23" s="437"/>
      <c r="Q23" s="437"/>
      <c r="R23" s="437"/>
      <c r="S23" s="437"/>
      <c r="T23" s="437"/>
    </row>
    <row r="24" spans="2:20" s="238" customFormat="1" ht="14.4" x14ac:dyDescent="0.3">
      <c r="B24" s="709"/>
      <c r="C24" s="423" t="s">
        <v>177</v>
      </c>
      <c r="D24" s="433">
        <v>1948</v>
      </c>
      <c r="E24" s="435"/>
      <c r="F24" s="446">
        <f t="shared" si="0"/>
        <v>0</v>
      </c>
      <c r="G24" s="437"/>
      <c r="H24" s="437"/>
      <c r="I24" s="437"/>
      <c r="J24" s="437"/>
      <c r="K24" s="437"/>
      <c r="L24" s="437"/>
      <c r="M24" s="437"/>
      <c r="N24" s="437"/>
      <c r="O24" s="437"/>
      <c r="P24" s="437"/>
      <c r="Q24" s="437"/>
      <c r="R24" s="437"/>
      <c r="S24" s="437"/>
      <c r="T24" s="437"/>
    </row>
    <row r="25" spans="2:20" s="238" customFormat="1" ht="14.4" customHeight="1" thickBot="1" x14ac:dyDescent="0.35">
      <c r="B25" s="710"/>
      <c r="C25" s="424" t="s">
        <v>178</v>
      </c>
      <c r="D25" s="434">
        <v>2875</v>
      </c>
      <c r="E25" s="444"/>
      <c r="F25" s="447">
        <f t="shared" si="0"/>
        <v>0</v>
      </c>
      <c r="G25" s="437"/>
      <c r="H25" s="437"/>
      <c r="I25" s="437"/>
      <c r="J25" s="437"/>
      <c r="K25" s="437"/>
      <c r="L25" s="437"/>
      <c r="M25" s="437"/>
      <c r="N25" s="437"/>
      <c r="O25" s="437"/>
      <c r="P25" s="437"/>
      <c r="Q25" s="437"/>
      <c r="R25" s="437"/>
      <c r="S25" s="437"/>
      <c r="T25" s="437"/>
    </row>
    <row r="26" spans="2:20" s="238" customFormat="1" ht="14.4" x14ac:dyDescent="0.3">
      <c r="B26" s="708" t="s">
        <v>480</v>
      </c>
      <c r="C26" s="425" t="s">
        <v>184</v>
      </c>
      <c r="D26" s="432">
        <v>1350</v>
      </c>
      <c r="E26" s="436"/>
      <c r="F26" s="445">
        <f t="shared" si="0"/>
        <v>0</v>
      </c>
      <c r="G26" s="437"/>
      <c r="H26" s="437"/>
      <c r="I26" s="437"/>
      <c r="J26" s="437"/>
      <c r="K26" s="437"/>
      <c r="L26" s="437"/>
      <c r="M26" s="437"/>
      <c r="N26" s="437"/>
      <c r="O26" s="437"/>
      <c r="P26" s="437"/>
      <c r="Q26" s="437"/>
      <c r="R26" s="437"/>
      <c r="S26" s="437"/>
      <c r="T26" s="437"/>
    </row>
    <row r="27" spans="2:20" s="238" customFormat="1" ht="14.4" x14ac:dyDescent="0.3">
      <c r="B27" s="709"/>
      <c r="C27" s="426" t="s">
        <v>195</v>
      </c>
      <c r="D27" s="433">
        <v>149</v>
      </c>
      <c r="E27" s="435"/>
      <c r="F27" s="446">
        <f t="shared" si="0"/>
        <v>0</v>
      </c>
      <c r="G27" s="437"/>
      <c r="H27" s="437"/>
      <c r="I27" s="437"/>
      <c r="J27" s="437"/>
      <c r="K27" s="437"/>
      <c r="L27" s="437"/>
      <c r="M27" s="437"/>
      <c r="N27" s="437"/>
      <c r="O27" s="437"/>
      <c r="P27" s="437"/>
      <c r="Q27" s="437"/>
      <c r="R27" s="437"/>
      <c r="S27" s="437"/>
      <c r="T27" s="437"/>
    </row>
    <row r="28" spans="2:20" s="238" customFormat="1" ht="26.4" x14ac:dyDescent="0.3">
      <c r="B28" s="709"/>
      <c r="C28" s="426" t="s">
        <v>196</v>
      </c>
      <c r="D28" s="433">
        <v>149</v>
      </c>
      <c r="E28" s="435"/>
      <c r="F28" s="446">
        <f t="shared" si="0"/>
        <v>0</v>
      </c>
      <c r="G28" s="437"/>
      <c r="H28" s="437"/>
      <c r="I28" s="437"/>
      <c r="J28" s="437"/>
      <c r="K28" s="437"/>
      <c r="L28" s="437"/>
      <c r="M28" s="437"/>
      <c r="N28" s="437"/>
      <c r="O28" s="437"/>
      <c r="P28" s="437"/>
      <c r="Q28" s="437"/>
      <c r="R28" s="437"/>
      <c r="S28" s="437"/>
      <c r="T28" s="437"/>
    </row>
    <row r="29" spans="2:20" s="238" customFormat="1" ht="16.2" customHeight="1" x14ac:dyDescent="0.3">
      <c r="B29" s="709"/>
      <c r="C29" s="426" t="s">
        <v>197</v>
      </c>
      <c r="D29" s="433">
        <v>149</v>
      </c>
      <c r="E29" s="435"/>
      <c r="F29" s="446">
        <f t="shared" si="0"/>
        <v>0</v>
      </c>
      <c r="G29" s="437"/>
      <c r="H29" s="437"/>
      <c r="I29" s="437"/>
      <c r="J29" s="437"/>
      <c r="K29" s="437"/>
      <c r="L29" s="437"/>
      <c r="M29" s="437"/>
      <c r="N29" s="437"/>
      <c r="O29" s="437"/>
      <c r="P29" s="437"/>
      <c r="Q29" s="437"/>
      <c r="R29" s="437"/>
      <c r="S29" s="437"/>
      <c r="T29" s="437"/>
    </row>
    <row r="30" spans="2:20" s="238" customFormat="1" ht="14.4" customHeight="1" x14ac:dyDescent="0.3">
      <c r="B30" s="709"/>
      <c r="C30" s="426" t="s">
        <v>198</v>
      </c>
      <c r="D30" s="433">
        <v>149</v>
      </c>
      <c r="E30" s="435"/>
      <c r="F30" s="446">
        <f t="shared" si="0"/>
        <v>0</v>
      </c>
      <c r="G30" s="437"/>
      <c r="H30" s="437"/>
      <c r="I30" s="437"/>
      <c r="J30" s="437"/>
      <c r="K30" s="437"/>
      <c r="L30" s="437"/>
      <c r="M30" s="437"/>
      <c r="N30" s="437"/>
      <c r="O30" s="437"/>
      <c r="P30" s="437"/>
      <c r="Q30" s="437"/>
      <c r="R30" s="437"/>
      <c r="S30" s="437"/>
      <c r="T30" s="437"/>
    </row>
    <row r="31" spans="2:20" s="238" customFormat="1" ht="14.4" x14ac:dyDescent="0.3">
      <c r="B31" s="709"/>
      <c r="C31" s="426" t="s">
        <v>203</v>
      </c>
      <c r="D31" s="433">
        <v>100</v>
      </c>
      <c r="E31" s="435"/>
      <c r="F31" s="446">
        <f t="shared" si="0"/>
        <v>0</v>
      </c>
      <c r="G31" s="437"/>
      <c r="H31" s="437"/>
      <c r="I31" s="437"/>
      <c r="J31" s="437"/>
      <c r="K31" s="437"/>
      <c r="L31" s="437"/>
      <c r="M31" s="437"/>
      <c r="N31" s="437"/>
      <c r="O31" s="437"/>
      <c r="P31" s="437"/>
      <c r="Q31" s="437"/>
      <c r="R31" s="437"/>
      <c r="S31" s="437"/>
      <c r="T31" s="437"/>
    </row>
    <row r="32" spans="2:20" s="238" customFormat="1" ht="27" thickBot="1" x14ac:dyDescent="0.35">
      <c r="B32" s="710"/>
      <c r="C32" s="427" t="s">
        <v>206</v>
      </c>
      <c r="D32" s="434">
        <v>400</v>
      </c>
      <c r="E32" s="444"/>
      <c r="F32" s="447">
        <f t="shared" si="0"/>
        <v>0</v>
      </c>
      <c r="G32" s="437"/>
      <c r="H32" s="437"/>
      <c r="I32" s="437"/>
      <c r="J32" s="437"/>
      <c r="K32" s="437"/>
      <c r="L32" s="437"/>
      <c r="M32" s="437"/>
      <c r="N32" s="437"/>
      <c r="O32" s="437"/>
      <c r="P32" s="437"/>
      <c r="Q32" s="437"/>
      <c r="R32" s="437"/>
      <c r="S32" s="437"/>
      <c r="T32" s="437"/>
    </row>
    <row r="33" spans="2:20" s="238" customFormat="1" ht="26.4" x14ac:dyDescent="0.3">
      <c r="B33" s="711" t="s">
        <v>481</v>
      </c>
      <c r="C33" s="428" t="s">
        <v>147</v>
      </c>
      <c r="D33" s="432">
        <v>3290</v>
      </c>
      <c r="E33" s="436"/>
      <c r="F33" s="445">
        <f t="shared" si="0"/>
        <v>0</v>
      </c>
      <c r="G33" s="437"/>
      <c r="H33" s="437"/>
      <c r="I33" s="437"/>
      <c r="J33" s="437"/>
      <c r="K33" s="437"/>
      <c r="L33" s="437"/>
      <c r="M33" s="437"/>
      <c r="N33" s="437"/>
      <c r="O33" s="437"/>
      <c r="P33" s="437"/>
      <c r="Q33" s="437"/>
      <c r="R33" s="437"/>
      <c r="S33" s="437"/>
      <c r="T33" s="437"/>
    </row>
    <row r="34" spans="2:20" s="238" customFormat="1" ht="39.6" x14ac:dyDescent="0.3">
      <c r="B34" s="712"/>
      <c r="C34" s="419" t="s">
        <v>10</v>
      </c>
      <c r="D34" s="433">
        <v>3100</v>
      </c>
      <c r="E34" s="435"/>
      <c r="F34" s="446">
        <f>E34*12</f>
        <v>0</v>
      </c>
      <c r="G34" s="437"/>
      <c r="H34" s="437"/>
      <c r="I34" s="437"/>
      <c r="J34" s="437"/>
      <c r="K34" s="437"/>
      <c r="L34" s="437"/>
      <c r="M34" s="437"/>
      <c r="N34" s="437"/>
      <c r="O34" s="437"/>
      <c r="P34" s="437"/>
      <c r="Q34" s="437"/>
      <c r="R34" s="437"/>
      <c r="S34" s="437"/>
      <c r="T34" s="437"/>
    </row>
    <row r="35" spans="2:20" s="238" customFormat="1" ht="15" thickBot="1" x14ac:dyDescent="0.35">
      <c r="B35" s="713"/>
      <c r="C35" s="421" t="s">
        <v>218</v>
      </c>
      <c r="D35" s="434">
        <v>3100</v>
      </c>
      <c r="E35" s="444"/>
      <c r="F35" s="447">
        <f t="shared" si="0"/>
        <v>0</v>
      </c>
      <c r="G35" s="437"/>
      <c r="H35" s="437"/>
      <c r="I35" s="437"/>
      <c r="J35" s="437"/>
      <c r="K35" s="437"/>
      <c r="L35" s="437"/>
      <c r="M35" s="437"/>
      <c r="N35" s="437"/>
      <c r="O35" s="437"/>
      <c r="P35" s="437"/>
      <c r="Q35" s="437"/>
      <c r="R35" s="437"/>
      <c r="S35" s="437"/>
      <c r="T35" s="437"/>
    </row>
    <row r="36" spans="2:20" s="238" customFormat="1" ht="14.4" x14ac:dyDescent="0.3">
      <c r="B36" s="719" t="s">
        <v>482</v>
      </c>
      <c r="C36" s="429" t="s">
        <v>6</v>
      </c>
      <c r="D36" s="432">
        <v>248</v>
      </c>
      <c r="E36" s="436"/>
      <c r="F36" s="445">
        <f t="shared" si="0"/>
        <v>0</v>
      </c>
      <c r="G36" s="437"/>
      <c r="H36" s="437"/>
      <c r="I36" s="437"/>
      <c r="J36" s="437"/>
      <c r="K36" s="437"/>
      <c r="L36" s="437"/>
      <c r="M36" s="437"/>
      <c r="N36" s="437"/>
      <c r="O36" s="437"/>
      <c r="P36" s="437"/>
      <c r="Q36" s="437"/>
      <c r="R36" s="437"/>
      <c r="S36" s="437"/>
      <c r="T36" s="437"/>
    </row>
    <row r="37" spans="2:20" s="238" customFormat="1" ht="14.4" x14ac:dyDescent="0.3">
      <c r="B37" s="720"/>
      <c r="C37" s="430" t="s">
        <v>9</v>
      </c>
      <c r="D37" s="433">
        <v>3350</v>
      </c>
      <c r="E37" s="435"/>
      <c r="F37" s="446">
        <f t="shared" si="0"/>
        <v>0</v>
      </c>
      <c r="G37" s="437"/>
      <c r="H37" s="437"/>
      <c r="I37" s="437"/>
      <c r="J37" s="437"/>
      <c r="K37" s="437"/>
      <c r="L37" s="437"/>
      <c r="M37" s="437"/>
      <c r="N37" s="437"/>
      <c r="O37" s="437"/>
      <c r="P37" s="437"/>
      <c r="Q37" s="437"/>
      <c r="R37" s="437"/>
      <c r="S37" s="437"/>
      <c r="T37" s="437"/>
    </row>
    <row r="38" spans="2:20" s="238" customFormat="1" ht="15" thickBot="1" x14ac:dyDescent="0.35">
      <c r="B38" s="721"/>
      <c r="C38" s="431" t="s">
        <v>8</v>
      </c>
      <c r="D38" s="434">
        <v>3375</v>
      </c>
      <c r="E38" s="444"/>
      <c r="F38" s="447">
        <f t="shared" si="0"/>
        <v>0</v>
      </c>
      <c r="G38" s="437"/>
      <c r="H38" s="437"/>
      <c r="I38" s="437"/>
      <c r="J38" s="437"/>
      <c r="K38" s="437"/>
      <c r="L38" s="437"/>
      <c r="M38" s="437"/>
      <c r="N38" s="437"/>
      <c r="O38" s="437"/>
      <c r="P38" s="437"/>
      <c r="Q38" s="437"/>
      <c r="R38" s="437"/>
      <c r="S38" s="437"/>
      <c r="T38" s="437"/>
    </row>
    <row r="39" spans="2:20" s="437" customFormat="1" ht="18.600000000000001" customHeight="1" thickBot="1" x14ac:dyDescent="0.35">
      <c r="B39" s="610" t="s">
        <v>43</v>
      </c>
      <c r="C39" s="611"/>
      <c r="D39" s="611"/>
      <c r="E39" s="612"/>
      <c r="F39" s="441">
        <f>SUM(F18:F38)</f>
        <v>0</v>
      </c>
    </row>
    <row r="40" spans="2:20" s="437" customFormat="1" ht="18.600000000000001" customHeight="1" thickBot="1" x14ac:dyDescent="0.35">
      <c r="B40" s="610" t="s">
        <v>44</v>
      </c>
      <c r="C40" s="611"/>
      <c r="D40" s="611"/>
      <c r="E40" s="612"/>
      <c r="F40" s="451">
        <f>F39*15%</f>
        <v>0</v>
      </c>
    </row>
    <row r="41" spans="2:20" s="437" customFormat="1" ht="18.600000000000001" customHeight="1" thickBot="1" x14ac:dyDescent="0.35">
      <c r="B41" s="610" t="s">
        <v>484</v>
      </c>
      <c r="C41" s="611"/>
      <c r="D41" s="611"/>
      <c r="E41" s="612"/>
      <c r="F41" s="452">
        <f>F40+F39</f>
        <v>0</v>
      </c>
    </row>
    <row r="42" spans="2:20" s="437" customFormat="1" ht="18.600000000000001" customHeight="1" thickBot="1" x14ac:dyDescent="0.35">
      <c r="B42" s="610" t="s">
        <v>485</v>
      </c>
      <c r="C42" s="611"/>
      <c r="D42" s="611"/>
      <c r="E42" s="612"/>
      <c r="F42" s="453">
        <f>(F41*$D$58)+F41</f>
        <v>0</v>
      </c>
    </row>
    <row r="43" spans="2:20" s="437" customFormat="1" ht="18.600000000000001" customHeight="1" thickBot="1" x14ac:dyDescent="0.35">
      <c r="B43" s="610" t="s">
        <v>486</v>
      </c>
      <c r="C43" s="611"/>
      <c r="D43" s="611"/>
      <c r="E43" s="612"/>
      <c r="F43" s="452">
        <f>(F42*$E$58)+F42</f>
        <v>0</v>
      </c>
    </row>
    <row r="44" spans="2:20" s="437" customFormat="1" ht="18.600000000000001" customHeight="1" thickBot="1" x14ac:dyDescent="0.35">
      <c r="B44" s="610" t="s">
        <v>487</v>
      </c>
      <c r="C44" s="611"/>
      <c r="D44" s="611"/>
      <c r="E44" s="612"/>
      <c r="F44" s="452">
        <f>(F43*$F$58)+F43</f>
        <v>0</v>
      </c>
    </row>
    <row r="45" spans="2:20" s="437" customFormat="1" ht="18.600000000000001" customHeight="1" thickBot="1" x14ac:dyDescent="0.35">
      <c r="B45" s="610" t="s">
        <v>488</v>
      </c>
      <c r="C45" s="611"/>
      <c r="D45" s="611"/>
      <c r="E45" s="612"/>
      <c r="F45" s="452">
        <f>(F44*$G$58)+F44</f>
        <v>0</v>
      </c>
    </row>
    <row r="46" spans="2:20" s="437" customFormat="1" ht="18.600000000000001" customHeight="1" thickBot="1" x14ac:dyDescent="0.35">
      <c r="B46" s="610" t="s">
        <v>489</v>
      </c>
      <c r="C46" s="611"/>
      <c r="D46" s="611"/>
      <c r="E46" s="612"/>
      <c r="F46" s="440">
        <f>F45+F44+F43+F42+F41</f>
        <v>0</v>
      </c>
    </row>
    <row r="50" spans="1:9" s="7" customFormat="1" ht="14.4" thickBot="1" x14ac:dyDescent="0.3">
      <c r="A50" s="74"/>
      <c r="B50" s="714" t="s">
        <v>219</v>
      </c>
      <c r="C50" s="714"/>
      <c r="D50" s="714"/>
      <c r="E50" s="714"/>
      <c r="F50" s="714"/>
      <c r="G50" s="714"/>
      <c r="H50" s="714"/>
    </row>
    <row r="51" spans="1:9" s="7" customFormat="1" ht="14.4" thickBot="1" x14ac:dyDescent="0.3">
      <c r="B51" s="239"/>
      <c r="C51" s="239"/>
      <c r="D51" s="240" t="s">
        <v>220</v>
      </c>
      <c r="E51" s="241"/>
      <c r="F51" s="241" t="s">
        <v>221</v>
      </c>
      <c r="G51" s="241"/>
      <c r="H51" s="241" t="s">
        <v>222</v>
      </c>
      <c r="I51" s="242"/>
    </row>
    <row r="52" spans="1:9" s="7" customFormat="1" ht="16.2" thickBot="1" x14ac:dyDescent="0.35">
      <c r="B52" s="243" t="s">
        <v>223</v>
      </c>
      <c r="C52" s="243"/>
      <c r="D52" s="243" t="s">
        <v>224</v>
      </c>
      <c r="E52" s="243" t="s">
        <v>225</v>
      </c>
      <c r="F52" s="243" t="s">
        <v>224</v>
      </c>
      <c r="G52" s="243" t="s">
        <v>225</v>
      </c>
      <c r="H52" s="243" t="s">
        <v>224</v>
      </c>
      <c r="I52" s="244" t="s">
        <v>225</v>
      </c>
    </row>
    <row r="53" spans="1:9" s="7" customFormat="1" ht="20.399999999999999" customHeight="1" x14ac:dyDescent="0.25">
      <c r="B53" s="245" t="s">
        <v>226</v>
      </c>
      <c r="C53" s="246"/>
      <c r="D53" s="247"/>
      <c r="E53" s="247"/>
      <c r="F53" s="247"/>
      <c r="G53" s="247"/>
      <c r="H53" s="247"/>
      <c r="I53" s="248"/>
    </row>
    <row r="54" spans="1:9" s="7" customFormat="1" ht="20.399999999999999" customHeight="1" x14ac:dyDescent="0.25">
      <c r="B54" s="249" t="s">
        <v>227</v>
      </c>
      <c r="C54" s="250"/>
      <c r="D54" s="251"/>
      <c r="E54" s="251"/>
      <c r="F54" s="251"/>
      <c r="G54" s="251"/>
      <c r="H54" s="251"/>
      <c r="I54" s="252"/>
    </row>
    <row r="56" spans="1:9" ht="13.8" thickBot="1" x14ac:dyDescent="0.3"/>
    <row r="57" spans="1:9" ht="16.2" thickBot="1" x14ac:dyDescent="0.35">
      <c r="B57" s="470" t="s">
        <v>213</v>
      </c>
      <c r="C57" s="471"/>
      <c r="D57" s="472" t="s">
        <v>77</v>
      </c>
      <c r="E57" s="472" t="s">
        <v>78</v>
      </c>
      <c r="F57" s="472" t="s">
        <v>79</v>
      </c>
      <c r="G57" s="472" t="s">
        <v>80</v>
      </c>
      <c r="H57" s="473" t="s">
        <v>81</v>
      </c>
    </row>
    <row r="58" spans="1:9" ht="14.4" thickBot="1" x14ac:dyDescent="0.3">
      <c r="B58" s="466" t="s">
        <v>214</v>
      </c>
      <c r="C58" s="467"/>
      <c r="D58" s="468"/>
      <c r="E58" s="468"/>
      <c r="F58" s="468"/>
      <c r="G58" s="468"/>
      <c r="H58" s="469"/>
    </row>
    <row r="60" spans="1:9" ht="13.8" thickBot="1" x14ac:dyDescent="0.3"/>
    <row r="61" spans="1:9" ht="28.8" customHeight="1" thickBot="1" x14ac:dyDescent="0.3">
      <c r="B61" s="695" t="s">
        <v>228</v>
      </c>
      <c r="C61" s="715"/>
      <c r="D61" s="696"/>
      <c r="E61" s="67">
        <f>F46</f>
        <v>0</v>
      </c>
    </row>
    <row r="63" spans="1:9" ht="13.8" thickBot="1" x14ac:dyDescent="0.3"/>
    <row r="64" spans="1:9" customFormat="1" ht="14.4" x14ac:dyDescent="0.3">
      <c r="B64" s="557"/>
      <c r="C64" s="7"/>
      <c r="D64" s="574"/>
    </row>
    <row r="65" spans="2:4" customFormat="1" ht="14.4" x14ac:dyDescent="0.3">
      <c r="B65" s="558"/>
      <c r="C65" s="7"/>
      <c r="D65" s="575"/>
    </row>
    <row r="66" spans="2:4" customFormat="1" ht="15" thickBot="1" x14ac:dyDescent="0.35">
      <c r="B66" s="559"/>
      <c r="C66" s="7"/>
      <c r="D66" s="576"/>
    </row>
    <row r="67" spans="2:4" customFormat="1" ht="14.4" x14ac:dyDescent="0.3">
      <c r="B67" s="71" t="s">
        <v>84</v>
      </c>
      <c r="C67" s="7"/>
      <c r="D67" s="7" t="s">
        <v>85</v>
      </c>
    </row>
  </sheetData>
  <mergeCells count="29">
    <mergeCell ref="B9:F9"/>
    <mergeCell ref="C5:F5"/>
    <mergeCell ref="B50:H50"/>
    <mergeCell ref="B61:D61"/>
    <mergeCell ref="C2:F2"/>
    <mergeCell ref="C3:F3"/>
    <mergeCell ref="C4:F4"/>
    <mergeCell ref="C6:F6"/>
    <mergeCell ref="B8:F8"/>
    <mergeCell ref="B36:B38"/>
    <mergeCell ref="B41:E41"/>
    <mergeCell ref="B42:E42"/>
    <mergeCell ref="B43:E43"/>
    <mergeCell ref="B64:B66"/>
    <mergeCell ref="D64:D66"/>
    <mergeCell ref="B10:F10"/>
    <mergeCell ref="B11:F11"/>
    <mergeCell ref="B12:F12"/>
    <mergeCell ref="B13:F13"/>
    <mergeCell ref="B14:F14"/>
    <mergeCell ref="B18:B21"/>
    <mergeCell ref="B22:B25"/>
    <mergeCell ref="B26:B32"/>
    <mergeCell ref="B33:B35"/>
    <mergeCell ref="B44:E44"/>
    <mergeCell ref="B45:E45"/>
    <mergeCell ref="B46:E46"/>
    <mergeCell ref="B39:E39"/>
    <mergeCell ref="B40:E40"/>
  </mergeCells>
  <pageMargins left="0.7" right="0.7" top="0.75" bottom="0.75" header="0.3" footer="0.3"/>
  <pageSetup paperSize="8" scale="4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7"/>
  <sheetViews>
    <sheetView topLeftCell="A5" zoomScaleNormal="100" zoomScaleSheetLayoutView="100" workbookViewId="0">
      <selection activeCell="I101" sqref="I101"/>
    </sheetView>
  </sheetViews>
  <sheetFormatPr defaultColWidth="54" defaultRowHeight="10.199999999999999" x14ac:dyDescent="0.2"/>
  <cols>
    <col min="1" max="1" width="8.5546875" style="264" customWidth="1"/>
    <col min="2" max="2" width="27" style="264" customWidth="1"/>
    <col min="3" max="3" width="22.33203125" style="264" customWidth="1"/>
    <col min="4" max="4" width="28.6640625" style="264" bestFit="1" customWidth="1"/>
    <col min="5" max="5" width="20.5546875" style="264" bestFit="1" customWidth="1"/>
    <col min="6" max="6" width="17.5546875" style="264" bestFit="1" customWidth="1"/>
    <col min="7" max="7" width="18.109375" style="264" customWidth="1"/>
    <col min="8" max="8" width="15.33203125" style="265" customWidth="1"/>
    <col min="9" max="9" width="18.77734375" style="264" customWidth="1"/>
    <col min="10" max="10" width="20.109375" style="264" customWidth="1"/>
    <col min="11" max="11" width="14.44140625" style="264" customWidth="1"/>
    <col min="12" max="12" width="17.44140625" style="264" customWidth="1"/>
    <col min="13" max="16384" width="54" style="264"/>
  </cols>
  <sheetData>
    <row r="1" spans="2:11" ht="15.6" customHeight="1" thickBot="1" x14ac:dyDescent="0.25"/>
    <row r="2" spans="2:11" s="7" customFormat="1" ht="21.6" customHeight="1" thickBot="1" x14ac:dyDescent="0.3">
      <c r="B2" s="8" t="s">
        <v>11</v>
      </c>
      <c r="C2" s="536" t="s">
        <v>236</v>
      </c>
      <c r="D2" s="537"/>
      <c r="E2" s="537"/>
      <c r="F2" s="538"/>
    </row>
    <row r="3" spans="2:11" s="9" customFormat="1" ht="18" customHeight="1" thickBot="1" x14ac:dyDescent="0.3">
      <c r="B3" s="8" t="s">
        <v>12</v>
      </c>
      <c r="C3" s="570" t="s">
        <v>13</v>
      </c>
      <c r="D3" s="571"/>
      <c r="E3" s="571"/>
      <c r="F3" s="572"/>
    </row>
    <row r="4" spans="2:11" s="7" customFormat="1" ht="16.8" customHeight="1" thickBot="1" x14ac:dyDescent="0.3">
      <c r="B4" s="8" t="s">
        <v>14</v>
      </c>
      <c r="C4" s="570" t="s">
        <v>388</v>
      </c>
      <c r="D4" s="571"/>
      <c r="E4" s="571"/>
      <c r="F4" s="572"/>
    </row>
    <row r="5" spans="2:11" s="7" customFormat="1" ht="18.600000000000001" customHeight="1" thickBot="1" x14ac:dyDescent="0.3">
      <c r="B5" s="8" t="s">
        <v>229</v>
      </c>
      <c r="C5" s="570" t="s">
        <v>87</v>
      </c>
      <c r="D5" s="571"/>
      <c r="E5" s="571"/>
      <c r="F5" s="572"/>
    </row>
    <row r="6" spans="2:11" s="7" customFormat="1" ht="18.600000000000001" customHeight="1" thickBot="1" x14ac:dyDescent="0.3">
      <c r="B6" s="8" t="s">
        <v>16</v>
      </c>
      <c r="C6" s="731"/>
      <c r="D6" s="732"/>
      <c r="E6" s="732"/>
      <c r="F6" s="733"/>
    </row>
    <row r="7" spans="2:11" ht="18.600000000000001" customHeight="1" x14ac:dyDescent="0.2">
      <c r="B7" s="263"/>
    </row>
    <row r="8" spans="2:11" ht="19.2" customHeight="1" thickBot="1" x14ac:dyDescent="0.3">
      <c r="B8" s="280" t="s">
        <v>389</v>
      </c>
      <c r="C8" s="1"/>
      <c r="D8" s="1"/>
      <c r="E8" s="1"/>
      <c r="F8" s="1"/>
      <c r="G8" s="1"/>
      <c r="H8" s="1"/>
      <c r="I8" s="1"/>
      <c r="J8" s="1"/>
      <c r="K8" s="1"/>
    </row>
    <row r="9" spans="2:11" ht="44.4" customHeight="1" thickBot="1" x14ac:dyDescent="0.25">
      <c r="B9" s="290" t="s">
        <v>392</v>
      </c>
      <c r="C9" s="291" t="s">
        <v>393</v>
      </c>
      <c r="D9" s="291" t="s">
        <v>387</v>
      </c>
      <c r="E9" s="291" t="s">
        <v>386</v>
      </c>
      <c r="F9" s="291" t="s">
        <v>394</v>
      </c>
      <c r="G9" s="291" t="s">
        <v>395</v>
      </c>
      <c r="H9" s="292" t="s">
        <v>27</v>
      </c>
      <c r="I9" s="292" t="s">
        <v>396</v>
      </c>
      <c r="J9" s="293" t="s">
        <v>397</v>
      </c>
      <c r="K9" s="294" t="s">
        <v>385</v>
      </c>
    </row>
    <row r="10" spans="2:11" ht="21" customHeight="1" x14ac:dyDescent="0.25">
      <c r="B10" s="284" t="s">
        <v>240</v>
      </c>
      <c r="C10" s="285" t="s">
        <v>241</v>
      </c>
      <c r="D10" s="285" t="s">
        <v>242</v>
      </c>
      <c r="E10" s="285" t="s">
        <v>243</v>
      </c>
      <c r="F10" s="286">
        <v>2544</v>
      </c>
      <c r="G10" s="287">
        <v>1</v>
      </c>
      <c r="H10" s="288" t="s">
        <v>244</v>
      </c>
      <c r="I10" s="295"/>
      <c r="J10" s="295"/>
      <c r="K10" s="289"/>
    </row>
    <row r="11" spans="2:11" ht="21" customHeight="1" x14ac:dyDescent="0.25">
      <c r="B11" s="281" t="s">
        <v>240</v>
      </c>
      <c r="C11" s="165" t="s">
        <v>241</v>
      </c>
      <c r="D11" s="165" t="s">
        <v>245</v>
      </c>
      <c r="E11" s="165" t="s">
        <v>246</v>
      </c>
      <c r="F11" s="267">
        <v>1560</v>
      </c>
      <c r="G11" s="268">
        <v>2</v>
      </c>
      <c r="H11" s="266" t="s">
        <v>244</v>
      </c>
      <c r="I11" s="296"/>
      <c r="J11" s="296"/>
      <c r="K11" s="282"/>
    </row>
    <row r="12" spans="2:11" ht="21" customHeight="1" x14ac:dyDescent="0.25">
      <c r="B12" s="281" t="s">
        <v>240</v>
      </c>
      <c r="C12" s="165" t="s">
        <v>245</v>
      </c>
      <c r="D12" s="165" t="s">
        <v>247</v>
      </c>
      <c r="E12" s="165" t="s">
        <v>246</v>
      </c>
      <c r="F12" s="267">
        <v>10108</v>
      </c>
      <c r="G12" s="268">
        <v>3</v>
      </c>
      <c r="H12" s="266" t="s">
        <v>244</v>
      </c>
      <c r="I12" s="296"/>
      <c r="J12" s="296"/>
      <c r="K12" s="282"/>
    </row>
    <row r="13" spans="2:11" ht="21" customHeight="1" x14ac:dyDescent="0.25">
      <c r="B13" s="281" t="s">
        <v>240</v>
      </c>
      <c r="C13" s="165" t="s">
        <v>241</v>
      </c>
      <c r="D13" s="165" t="s">
        <v>248</v>
      </c>
      <c r="E13" s="165" t="s">
        <v>249</v>
      </c>
      <c r="F13" s="267">
        <v>1090</v>
      </c>
      <c r="G13" s="268">
        <v>1</v>
      </c>
      <c r="H13" s="266" t="s">
        <v>244</v>
      </c>
      <c r="I13" s="296"/>
      <c r="J13" s="296"/>
      <c r="K13" s="282"/>
    </row>
    <row r="14" spans="2:11" ht="21" customHeight="1" x14ac:dyDescent="0.25">
      <c r="B14" s="281" t="s">
        <v>240</v>
      </c>
      <c r="C14" s="165" t="s">
        <v>250</v>
      </c>
      <c r="D14" s="165" t="s">
        <v>251</v>
      </c>
      <c r="E14" s="165" t="s">
        <v>252</v>
      </c>
      <c r="F14" s="267">
        <v>4977</v>
      </c>
      <c r="G14" s="268">
        <v>3</v>
      </c>
      <c r="H14" s="266" t="s">
        <v>244</v>
      </c>
      <c r="I14" s="296"/>
      <c r="J14" s="296"/>
      <c r="K14" s="282"/>
    </row>
    <row r="15" spans="2:11" ht="21" customHeight="1" x14ac:dyDescent="0.25">
      <c r="B15" s="281" t="s">
        <v>240</v>
      </c>
      <c r="C15" s="165" t="s">
        <v>250</v>
      </c>
      <c r="D15" s="165" t="s">
        <v>253</v>
      </c>
      <c r="E15" s="165" t="s">
        <v>252</v>
      </c>
      <c r="F15" s="267">
        <v>4672</v>
      </c>
      <c r="G15" s="268">
        <v>3</v>
      </c>
      <c r="H15" s="266" t="s">
        <v>244</v>
      </c>
      <c r="I15" s="296"/>
      <c r="J15" s="296"/>
      <c r="K15" s="282"/>
    </row>
    <row r="16" spans="2:11" ht="21" customHeight="1" x14ac:dyDescent="0.25">
      <c r="B16" s="281" t="s">
        <v>240</v>
      </c>
      <c r="C16" s="165" t="s">
        <v>250</v>
      </c>
      <c r="D16" s="165" t="s">
        <v>254</v>
      </c>
      <c r="E16" s="165" t="s">
        <v>252</v>
      </c>
      <c r="F16" s="267">
        <v>3367</v>
      </c>
      <c r="G16" s="268">
        <v>3</v>
      </c>
      <c r="H16" s="266" t="s">
        <v>244</v>
      </c>
      <c r="I16" s="296"/>
      <c r="J16" s="296"/>
      <c r="K16" s="282"/>
    </row>
    <row r="17" spans="2:11" ht="21" customHeight="1" x14ac:dyDescent="0.25">
      <c r="B17" s="281" t="s">
        <v>240</v>
      </c>
      <c r="C17" s="165" t="s">
        <v>250</v>
      </c>
      <c r="D17" s="165" t="s">
        <v>255</v>
      </c>
      <c r="E17" s="165" t="s">
        <v>252</v>
      </c>
      <c r="F17" s="267">
        <v>18782</v>
      </c>
      <c r="G17" s="268">
        <v>21</v>
      </c>
      <c r="H17" s="266" t="s">
        <v>244</v>
      </c>
      <c r="I17" s="296"/>
      <c r="J17" s="296"/>
      <c r="K17" s="282"/>
    </row>
    <row r="18" spans="2:11" ht="21" customHeight="1" x14ac:dyDescent="0.25">
      <c r="B18" s="281" t="s">
        <v>240</v>
      </c>
      <c r="C18" s="165" t="s">
        <v>250</v>
      </c>
      <c r="D18" s="165" t="s">
        <v>256</v>
      </c>
      <c r="E18" s="165" t="s">
        <v>252</v>
      </c>
      <c r="F18" s="267">
        <v>9213</v>
      </c>
      <c r="G18" s="268">
        <v>3</v>
      </c>
      <c r="H18" s="266" t="s">
        <v>244</v>
      </c>
      <c r="I18" s="296"/>
      <c r="J18" s="296"/>
      <c r="K18" s="282"/>
    </row>
    <row r="19" spans="2:11" ht="21" customHeight="1" x14ac:dyDescent="0.25">
      <c r="B19" s="281" t="s">
        <v>240</v>
      </c>
      <c r="C19" s="165" t="s">
        <v>241</v>
      </c>
      <c r="D19" s="165" t="s">
        <v>257</v>
      </c>
      <c r="E19" s="165" t="s">
        <v>246</v>
      </c>
      <c r="F19" s="267">
        <v>7366</v>
      </c>
      <c r="G19" s="268">
        <v>6</v>
      </c>
      <c r="H19" s="266" t="s">
        <v>244</v>
      </c>
      <c r="I19" s="296"/>
      <c r="J19" s="296"/>
      <c r="K19" s="282"/>
    </row>
    <row r="20" spans="2:11" ht="21" customHeight="1" x14ac:dyDescent="0.25">
      <c r="B20" s="281" t="s">
        <v>240</v>
      </c>
      <c r="C20" s="165" t="s">
        <v>241</v>
      </c>
      <c r="D20" s="165" t="s">
        <v>258</v>
      </c>
      <c r="E20" s="165" t="s">
        <v>259</v>
      </c>
      <c r="F20" s="267">
        <v>5124</v>
      </c>
      <c r="G20" s="268">
        <v>3</v>
      </c>
      <c r="H20" s="266" t="s">
        <v>244</v>
      </c>
      <c r="I20" s="296"/>
      <c r="J20" s="296"/>
      <c r="K20" s="282"/>
    </row>
    <row r="21" spans="2:11" ht="21" customHeight="1" x14ac:dyDescent="0.25">
      <c r="B21" s="281" t="s">
        <v>240</v>
      </c>
      <c r="C21" s="165" t="s">
        <v>241</v>
      </c>
      <c r="D21" s="165" t="s">
        <v>260</v>
      </c>
      <c r="E21" s="165" t="s">
        <v>259</v>
      </c>
      <c r="F21" s="267">
        <v>1800</v>
      </c>
      <c r="G21" s="268">
        <v>2</v>
      </c>
      <c r="H21" s="266" t="s">
        <v>244</v>
      </c>
      <c r="I21" s="296"/>
      <c r="J21" s="296"/>
      <c r="K21" s="282"/>
    </row>
    <row r="22" spans="2:11" ht="21" customHeight="1" x14ac:dyDescent="0.25">
      <c r="B22" s="281" t="s">
        <v>240</v>
      </c>
      <c r="C22" s="165" t="s">
        <v>241</v>
      </c>
      <c r="D22" s="165" t="s">
        <v>261</v>
      </c>
      <c r="E22" s="165" t="s">
        <v>262</v>
      </c>
      <c r="F22" s="267">
        <v>5962</v>
      </c>
      <c r="G22" s="268">
        <v>1</v>
      </c>
      <c r="H22" s="266" t="s">
        <v>244</v>
      </c>
      <c r="I22" s="296"/>
      <c r="J22" s="296"/>
      <c r="K22" s="282"/>
    </row>
    <row r="23" spans="2:11" ht="21" customHeight="1" x14ac:dyDescent="0.25">
      <c r="B23" s="281" t="s">
        <v>240</v>
      </c>
      <c r="C23" s="165" t="s">
        <v>263</v>
      </c>
      <c r="D23" s="165" t="s">
        <v>264</v>
      </c>
      <c r="E23" s="165" t="s">
        <v>246</v>
      </c>
      <c r="F23" s="267">
        <v>1378</v>
      </c>
      <c r="G23" s="268">
        <v>1</v>
      </c>
      <c r="H23" s="266" t="s">
        <v>244</v>
      </c>
      <c r="I23" s="296"/>
      <c r="J23" s="296"/>
      <c r="K23" s="282"/>
    </row>
    <row r="24" spans="2:11" ht="21" customHeight="1" x14ac:dyDescent="0.25">
      <c r="B24" s="281" t="s">
        <v>240</v>
      </c>
      <c r="C24" s="165" t="s">
        <v>265</v>
      </c>
      <c r="D24" s="165" t="s">
        <v>266</v>
      </c>
      <c r="E24" s="165" t="s">
        <v>246</v>
      </c>
      <c r="F24" s="267">
        <v>11255</v>
      </c>
      <c r="G24" s="268">
        <v>3</v>
      </c>
      <c r="H24" s="266" t="s">
        <v>244</v>
      </c>
      <c r="I24" s="296"/>
      <c r="J24" s="296"/>
      <c r="K24" s="282"/>
    </row>
    <row r="25" spans="2:11" ht="21" customHeight="1" x14ac:dyDescent="0.25">
      <c r="B25" s="281" t="s">
        <v>240</v>
      </c>
      <c r="C25" s="165" t="s">
        <v>241</v>
      </c>
      <c r="D25" s="165" t="s">
        <v>267</v>
      </c>
      <c r="E25" s="165" t="s">
        <v>252</v>
      </c>
      <c r="F25" s="267">
        <v>7283</v>
      </c>
      <c r="G25" s="268">
        <v>3</v>
      </c>
      <c r="H25" s="266" t="s">
        <v>244</v>
      </c>
      <c r="I25" s="296"/>
      <c r="J25" s="296"/>
      <c r="K25" s="282"/>
    </row>
    <row r="26" spans="2:11" ht="21" customHeight="1" x14ac:dyDescent="0.25">
      <c r="B26" s="281" t="s">
        <v>240</v>
      </c>
      <c r="C26" s="269" t="s">
        <v>268</v>
      </c>
      <c r="D26" s="165" t="s">
        <v>269</v>
      </c>
      <c r="E26" s="165" t="s">
        <v>246</v>
      </c>
      <c r="F26" s="270">
        <v>1900</v>
      </c>
      <c r="G26" s="271">
        <v>2</v>
      </c>
      <c r="H26" s="266" t="s">
        <v>244</v>
      </c>
      <c r="I26" s="296"/>
      <c r="J26" s="296"/>
      <c r="K26" s="282"/>
    </row>
    <row r="27" spans="2:11" ht="21" customHeight="1" x14ac:dyDescent="0.25">
      <c r="B27" s="281" t="s">
        <v>240</v>
      </c>
      <c r="C27" s="269" t="s">
        <v>270</v>
      </c>
      <c r="D27" s="165" t="s">
        <v>271</v>
      </c>
      <c r="E27" s="165" t="s">
        <v>246</v>
      </c>
      <c r="F27" s="270">
        <v>1470</v>
      </c>
      <c r="G27" s="271">
        <v>2</v>
      </c>
      <c r="H27" s="266" t="s">
        <v>244</v>
      </c>
      <c r="I27" s="296"/>
      <c r="J27" s="296"/>
      <c r="K27" s="282"/>
    </row>
    <row r="28" spans="2:11" ht="21" customHeight="1" x14ac:dyDescent="0.25">
      <c r="B28" s="281" t="s">
        <v>240</v>
      </c>
      <c r="C28" s="269" t="s">
        <v>272</v>
      </c>
      <c r="D28" s="165" t="s">
        <v>273</v>
      </c>
      <c r="E28" s="165" t="s">
        <v>246</v>
      </c>
      <c r="F28" s="270">
        <v>340</v>
      </c>
      <c r="G28" s="271">
        <v>1</v>
      </c>
      <c r="H28" s="266" t="s">
        <v>244</v>
      </c>
      <c r="I28" s="296"/>
      <c r="J28" s="296"/>
      <c r="K28" s="282"/>
    </row>
    <row r="29" spans="2:11" ht="21" customHeight="1" x14ac:dyDescent="0.25">
      <c r="B29" s="281" t="s">
        <v>240</v>
      </c>
      <c r="C29" s="269" t="s">
        <v>274</v>
      </c>
      <c r="D29" s="165" t="s">
        <v>275</v>
      </c>
      <c r="E29" s="165" t="s">
        <v>262</v>
      </c>
      <c r="F29" s="270">
        <v>9950</v>
      </c>
      <c r="G29" s="271">
        <v>1</v>
      </c>
      <c r="H29" s="266" t="s">
        <v>244</v>
      </c>
      <c r="I29" s="296"/>
      <c r="J29" s="296"/>
      <c r="K29" s="282"/>
    </row>
    <row r="30" spans="2:11" ht="21" customHeight="1" x14ac:dyDescent="0.25">
      <c r="B30" s="281" t="s">
        <v>240</v>
      </c>
      <c r="C30" s="269" t="s">
        <v>276</v>
      </c>
      <c r="D30" s="165" t="s">
        <v>277</v>
      </c>
      <c r="E30" s="165" t="s">
        <v>246</v>
      </c>
      <c r="F30" s="270">
        <v>1375</v>
      </c>
      <c r="G30" s="271">
        <v>1</v>
      </c>
      <c r="H30" s="266" t="s">
        <v>244</v>
      </c>
      <c r="I30" s="296"/>
      <c r="J30" s="296"/>
      <c r="K30" s="282"/>
    </row>
    <row r="31" spans="2:11" ht="21" customHeight="1" x14ac:dyDescent="0.25">
      <c r="B31" s="281" t="s">
        <v>240</v>
      </c>
      <c r="C31" s="269" t="s">
        <v>278</v>
      </c>
      <c r="D31" s="165" t="s">
        <v>269</v>
      </c>
      <c r="E31" s="165" t="s">
        <v>246</v>
      </c>
      <c r="F31" s="270">
        <v>5000</v>
      </c>
      <c r="G31" s="271">
        <v>1</v>
      </c>
      <c r="H31" s="266" t="s">
        <v>244</v>
      </c>
      <c r="I31" s="296"/>
      <c r="J31" s="296"/>
      <c r="K31" s="282"/>
    </row>
    <row r="32" spans="2:11" ht="21" customHeight="1" x14ac:dyDescent="0.25">
      <c r="B32" s="281" t="s">
        <v>4</v>
      </c>
      <c r="C32" s="165" t="s">
        <v>279</v>
      </c>
      <c r="D32" s="165" t="s">
        <v>280</v>
      </c>
      <c r="E32" s="165" t="s">
        <v>246</v>
      </c>
      <c r="F32" s="272">
        <v>9289</v>
      </c>
      <c r="G32" s="268">
        <v>3</v>
      </c>
      <c r="H32" s="266" t="s">
        <v>244</v>
      </c>
      <c r="I32" s="296"/>
      <c r="J32" s="296"/>
      <c r="K32" s="282"/>
    </row>
    <row r="33" spans="2:11" ht="21" customHeight="1" x14ac:dyDescent="0.25">
      <c r="B33" s="281" t="s">
        <v>4</v>
      </c>
      <c r="C33" s="165" t="s">
        <v>279</v>
      </c>
      <c r="D33" s="165" t="s">
        <v>281</v>
      </c>
      <c r="E33" s="165" t="s">
        <v>282</v>
      </c>
      <c r="F33" s="272">
        <v>4434</v>
      </c>
      <c r="G33" s="268">
        <v>2</v>
      </c>
      <c r="H33" s="266" t="s">
        <v>244</v>
      </c>
      <c r="I33" s="296"/>
      <c r="J33" s="296"/>
      <c r="K33" s="282"/>
    </row>
    <row r="34" spans="2:11" ht="21" customHeight="1" x14ac:dyDescent="0.25">
      <c r="B34" s="281" t="s">
        <v>4</v>
      </c>
      <c r="C34" s="165" t="s">
        <v>283</v>
      </c>
      <c r="D34" s="165" t="s">
        <v>284</v>
      </c>
      <c r="E34" s="165" t="s">
        <v>246</v>
      </c>
      <c r="F34" s="272">
        <v>1773</v>
      </c>
      <c r="G34" s="268">
        <v>2</v>
      </c>
      <c r="H34" s="266" t="s">
        <v>244</v>
      </c>
      <c r="I34" s="296"/>
      <c r="J34" s="296"/>
      <c r="K34" s="282"/>
    </row>
    <row r="35" spans="2:11" ht="21" customHeight="1" x14ac:dyDescent="0.25">
      <c r="B35" s="281" t="s">
        <v>4</v>
      </c>
      <c r="C35" s="165" t="s">
        <v>285</v>
      </c>
      <c r="D35" s="165" t="s">
        <v>285</v>
      </c>
      <c r="E35" s="165" t="s">
        <v>286</v>
      </c>
      <c r="F35" s="272">
        <v>390</v>
      </c>
      <c r="G35" s="268">
        <v>1</v>
      </c>
      <c r="H35" s="266" t="s">
        <v>244</v>
      </c>
      <c r="I35" s="296"/>
      <c r="J35" s="296"/>
      <c r="K35" s="282"/>
    </row>
    <row r="36" spans="2:11" ht="21" customHeight="1" x14ac:dyDescent="0.25">
      <c r="B36" s="281" t="s">
        <v>4</v>
      </c>
      <c r="C36" s="165" t="s">
        <v>287</v>
      </c>
      <c r="D36" s="165" t="s">
        <v>288</v>
      </c>
      <c r="E36" s="165" t="s">
        <v>286</v>
      </c>
      <c r="F36" s="272">
        <v>2460</v>
      </c>
      <c r="G36" s="268">
        <v>2</v>
      </c>
      <c r="H36" s="266" t="s">
        <v>244</v>
      </c>
      <c r="I36" s="296"/>
      <c r="J36" s="296"/>
      <c r="K36" s="282"/>
    </row>
    <row r="37" spans="2:11" ht="21" customHeight="1" x14ac:dyDescent="0.25">
      <c r="B37" s="281" t="s">
        <v>4</v>
      </c>
      <c r="C37" s="165" t="s">
        <v>289</v>
      </c>
      <c r="D37" s="165" t="s">
        <v>290</v>
      </c>
      <c r="E37" s="165" t="s">
        <v>286</v>
      </c>
      <c r="F37" s="272">
        <v>734.5</v>
      </c>
      <c r="G37" s="268">
        <v>1</v>
      </c>
      <c r="H37" s="266" t="s">
        <v>244</v>
      </c>
      <c r="I37" s="296"/>
      <c r="J37" s="296"/>
      <c r="K37" s="282"/>
    </row>
    <row r="38" spans="2:11" ht="21" customHeight="1" x14ac:dyDescent="0.25">
      <c r="B38" s="281" t="s">
        <v>4</v>
      </c>
      <c r="C38" s="165" t="s">
        <v>285</v>
      </c>
      <c r="D38" s="165" t="s">
        <v>291</v>
      </c>
      <c r="E38" s="165" t="s">
        <v>286</v>
      </c>
      <c r="F38" s="272">
        <v>1350</v>
      </c>
      <c r="G38" s="268">
        <v>1</v>
      </c>
      <c r="H38" s="266" t="s">
        <v>244</v>
      </c>
      <c r="I38" s="296"/>
      <c r="J38" s="296"/>
      <c r="K38" s="282"/>
    </row>
    <row r="39" spans="2:11" ht="21" customHeight="1" x14ac:dyDescent="0.25">
      <c r="B39" s="283" t="s">
        <v>240</v>
      </c>
      <c r="C39" s="165" t="s">
        <v>292</v>
      </c>
      <c r="D39" s="273" t="s">
        <v>293</v>
      </c>
      <c r="E39" s="165" t="s">
        <v>246</v>
      </c>
      <c r="F39" s="267">
        <v>4760</v>
      </c>
      <c r="G39" s="268">
        <v>2</v>
      </c>
      <c r="H39" s="266" t="s">
        <v>244</v>
      </c>
      <c r="I39" s="296"/>
      <c r="J39" s="296"/>
      <c r="K39" s="282"/>
    </row>
    <row r="40" spans="2:11" ht="21" customHeight="1" x14ac:dyDescent="0.25">
      <c r="B40" s="283" t="s">
        <v>240</v>
      </c>
      <c r="C40" s="165" t="s">
        <v>294</v>
      </c>
      <c r="D40" s="273" t="s">
        <v>269</v>
      </c>
      <c r="E40" s="165" t="s">
        <v>246</v>
      </c>
      <c r="F40" s="267">
        <v>968</v>
      </c>
      <c r="G40" s="268">
        <v>1</v>
      </c>
      <c r="H40" s="266" t="s">
        <v>244</v>
      </c>
      <c r="I40" s="296"/>
      <c r="J40" s="296"/>
      <c r="K40" s="282"/>
    </row>
    <row r="41" spans="2:11" ht="21" customHeight="1" x14ac:dyDescent="0.25">
      <c r="B41" s="283" t="s">
        <v>240</v>
      </c>
      <c r="C41" s="165" t="s">
        <v>295</v>
      </c>
      <c r="D41" s="273" t="s">
        <v>296</v>
      </c>
      <c r="E41" s="165" t="s">
        <v>246</v>
      </c>
      <c r="F41" s="267">
        <v>1200</v>
      </c>
      <c r="G41" s="268">
        <v>1</v>
      </c>
      <c r="H41" s="266" t="s">
        <v>244</v>
      </c>
      <c r="I41" s="296"/>
      <c r="J41" s="296"/>
      <c r="K41" s="282"/>
    </row>
    <row r="42" spans="2:11" ht="26.4" x14ac:dyDescent="0.25">
      <c r="B42" s="283" t="s">
        <v>240</v>
      </c>
      <c r="C42" s="274" t="s">
        <v>297</v>
      </c>
      <c r="D42" s="275" t="s">
        <v>298</v>
      </c>
      <c r="E42" s="165" t="s">
        <v>299</v>
      </c>
      <c r="F42" s="267">
        <v>960</v>
      </c>
      <c r="G42" s="268">
        <v>1</v>
      </c>
      <c r="H42" s="266" t="s">
        <v>244</v>
      </c>
      <c r="I42" s="296"/>
      <c r="J42" s="296"/>
      <c r="K42" s="282"/>
    </row>
    <row r="43" spans="2:11" ht="13.2" x14ac:dyDescent="0.25">
      <c r="B43" s="283" t="s">
        <v>240</v>
      </c>
      <c r="C43" s="274" t="s">
        <v>297</v>
      </c>
      <c r="D43" s="275" t="s">
        <v>300</v>
      </c>
      <c r="E43" s="165" t="s">
        <v>299</v>
      </c>
      <c r="F43" s="267">
        <v>2557</v>
      </c>
      <c r="G43" s="268">
        <v>1</v>
      </c>
      <c r="H43" s="266" t="s">
        <v>244</v>
      </c>
      <c r="I43" s="296"/>
      <c r="J43" s="296"/>
      <c r="K43" s="282"/>
    </row>
    <row r="44" spans="2:11" ht="18.600000000000001" customHeight="1" x14ac:dyDescent="0.25">
      <c r="B44" s="283" t="s">
        <v>240</v>
      </c>
      <c r="C44" s="274" t="s">
        <v>297</v>
      </c>
      <c r="D44" s="275" t="s">
        <v>301</v>
      </c>
      <c r="E44" s="165" t="s">
        <v>299</v>
      </c>
      <c r="F44" s="267">
        <v>834</v>
      </c>
      <c r="G44" s="268">
        <v>1</v>
      </c>
      <c r="H44" s="266" t="s">
        <v>244</v>
      </c>
      <c r="I44" s="296"/>
      <c r="J44" s="296"/>
      <c r="K44" s="282"/>
    </row>
    <row r="45" spans="2:11" ht="13.2" x14ac:dyDescent="0.25">
      <c r="B45" s="283" t="s">
        <v>240</v>
      </c>
      <c r="C45" s="276" t="s">
        <v>297</v>
      </c>
      <c r="D45" s="273" t="s">
        <v>302</v>
      </c>
      <c r="E45" s="165" t="s">
        <v>303</v>
      </c>
      <c r="F45" s="267">
        <v>1567</v>
      </c>
      <c r="G45" s="268">
        <v>1</v>
      </c>
      <c r="H45" s="266" t="s">
        <v>244</v>
      </c>
      <c r="I45" s="296"/>
      <c r="J45" s="296"/>
      <c r="K45" s="282"/>
    </row>
    <row r="46" spans="2:11" ht="21.6" customHeight="1" x14ac:dyDescent="0.25">
      <c r="B46" s="283" t="s">
        <v>240</v>
      </c>
      <c r="C46" s="165" t="s">
        <v>304</v>
      </c>
      <c r="D46" s="273" t="s">
        <v>269</v>
      </c>
      <c r="E46" s="165" t="s">
        <v>246</v>
      </c>
      <c r="F46" s="267">
        <v>813.9</v>
      </c>
      <c r="G46" s="268">
        <v>1</v>
      </c>
      <c r="H46" s="266" t="s">
        <v>244</v>
      </c>
      <c r="I46" s="296"/>
      <c r="J46" s="296"/>
      <c r="K46" s="282"/>
    </row>
    <row r="47" spans="2:11" ht="21.6" customHeight="1" x14ac:dyDescent="0.25">
      <c r="B47" s="283" t="s">
        <v>240</v>
      </c>
      <c r="C47" s="165" t="s">
        <v>305</v>
      </c>
      <c r="D47" s="273" t="s">
        <v>306</v>
      </c>
      <c r="E47" s="165" t="s">
        <v>246</v>
      </c>
      <c r="F47" s="267">
        <v>3130</v>
      </c>
      <c r="G47" s="268">
        <v>5</v>
      </c>
      <c r="H47" s="266" t="s">
        <v>244</v>
      </c>
      <c r="I47" s="296"/>
      <c r="J47" s="296"/>
      <c r="K47" s="282"/>
    </row>
    <row r="48" spans="2:11" ht="21.6" customHeight="1" x14ac:dyDescent="0.25">
      <c r="B48" s="283" t="s">
        <v>240</v>
      </c>
      <c r="C48" s="165" t="s">
        <v>292</v>
      </c>
      <c r="D48" s="273" t="s">
        <v>307</v>
      </c>
      <c r="E48" s="165" t="s">
        <v>246</v>
      </c>
      <c r="F48" s="267">
        <v>28892</v>
      </c>
      <c r="G48" s="268">
        <v>3</v>
      </c>
      <c r="H48" s="266" t="s">
        <v>244</v>
      </c>
      <c r="I48" s="296"/>
      <c r="J48" s="296"/>
      <c r="K48" s="282"/>
    </row>
    <row r="49" spans="2:11" ht="21.6" customHeight="1" x14ac:dyDescent="0.25">
      <c r="B49" s="283" t="s">
        <v>240</v>
      </c>
      <c r="C49" s="165" t="s">
        <v>308</v>
      </c>
      <c r="D49" s="273" t="s">
        <v>309</v>
      </c>
      <c r="E49" s="165" t="s">
        <v>310</v>
      </c>
      <c r="F49" s="267">
        <v>3032</v>
      </c>
      <c r="G49" s="268">
        <v>1</v>
      </c>
      <c r="H49" s="266" t="s">
        <v>244</v>
      </c>
      <c r="I49" s="296"/>
      <c r="J49" s="296"/>
      <c r="K49" s="282"/>
    </row>
    <row r="50" spans="2:11" ht="21.6" customHeight="1" x14ac:dyDescent="0.25">
      <c r="B50" s="283" t="s">
        <v>240</v>
      </c>
      <c r="C50" s="165" t="s">
        <v>311</v>
      </c>
      <c r="D50" s="273" t="s">
        <v>312</v>
      </c>
      <c r="E50" s="165" t="s">
        <v>246</v>
      </c>
      <c r="F50" s="267">
        <v>1922</v>
      </c>
      <c r="G50" s="268">
        <v>2</v>
      </c>
      <c r="H50" s="266" t="s">
        <v>244</v>
      </c>
      <c r="I50" s="296"/>
      <c r="J50" s="296"/>
      <c r="K50" s="282"/>
    </row>
    <row r="51" spans="2:11" ht="21.6" customHeight="1" x14ac:dyDescent="0.25">
      <c r="B51" s="283" t="s">
        <v>240</v>
      </c>
      <c r="C51" s="165" t="s">
        <v>313</v>
      </c>
      <c r="D51" s="273" t="s">
        <v>314</v>
      </c>
      <c r="E51" s="165" t="s">
        <v>246</v>
      </c>
      <c r="F51" s="267">
        <v>3063</v>
      </c>
      <c r="G51" s="268">
        <v>1</v>
      </c>
      <c r="H51" s="266" t="s">
        <v>244</v>
      </c>
      <c r="I51" s="296"/>
      <c r="J51" s="296"/>
      <c r="K51" s="282"/>
    </row>
    <row r="52" spans="2:11" ht="39.6" x14ac:dyDescent="0.25">
      <c r="B52" s="283" t="s">
        <v>4</v>
      </c>
      <c r="C52" s="165" t="s">
        <v>315</v>
      </c>
      <c r="D52" s="273" t="s">
        <v>316</v>
      </c>
      <c r="E52" s="165" t="s">
        <v>286</v>
      </c>
      <c r="F52" s="267">
        <v>40</v>
      </c>
      <c r="G52" s="268">
        <v>1</v>
      </c>
      <c r="H52" s="266" t="s">
        <v>244</v>
      </c>
      <c r="I52" s="296"/>
      <c r="J52" s="296"/>
      <c r="K52" s="282"/>
    </row>
    <row r="53" spans="2:11" ht="39.6" x14ac:dyDescent="0.25">
      <c r="B53" s="283" t="s">
        <v>4</v>
      </c>
      <c r="C53" s="165" t="s">
        <v>317</v>
      </c>
      <c r="D53" s="273" t="s">
        <v>318</v>
      </c>
      <c r="E53" s="165" t="s">
        <v>286</v>
      </c>
      <c r="F53" s="267">
        <v>80</v>
      </c>
      <c r="G53" s="268">
        <v>1</v>
      </c>
      <c r="H53" s="266" t="s">
        <v>244</v>
      </c>
      <c r="I53" s="296"/>
      <c r="J53" s="296"/>
      <c r="K53" s="282"/>
    </row>
    <row r="54" spans="2:11" ht="26.4" x14ac:dyDescent="0.25">
      <c r="B54" s="283" t="s">
        <v>4</v>
      </c>
      <c r="C54" s="165" t="s">
        <v>319</v>
      </c>
      <c r="D54" s="273" t="s">
        <v>320</v>
      </c>
      <c r="E54" s="165" t="s">
        <v>286</v>
      </c>
      <c r="F54" s="267">
        <v>176</v>
      </c>
      <c r="G54" s="268">
        <v>1</v>
      </c>
      <c r="H54" s="266" t="s">
        <v>244</v>
      </c>
      <c r="I54" s="296"/>
      <c r="J54" s="296"/>
      <c r="K54" s="282"/>
    </row>
    <row r="55" spans="2:11" ht="16.8" customHeight="1" x14ac:dyDescent="0.25">
      <c r="B55" s="283" t="s">
        <v>4</v>
      </c>
      <c r="C55" s="165" t="s">
        <v>321</v>
      </c>
      <c r="D55" s="273" t="s">
        <v>322</v>
      </c>
      <c r="E55" s="165" t="s">
        <v>286</v>
      </c>
      <c r="F55" s="267">
        <v>60</v>
      </c>
      <c r="G55" s="268">
        <v>1</v>
      </c>
      <c r="H55" s="266" t="s">
        <v>244</v>
      </c>
      <c r="I55" s="296"/>
      <c r="J55" s="296"/>
      <c r="K55" s="282"/>
    </row>
    <row r="56" spans="2:11" ht="16.8" customHeight="1" x14ac:dyDescent="0.25">
      <c r="B56" s="283" t="s">
        <v>240</v>
      </c>
      <c r="C56" s="269" t="s">
        <v>323</v>
      </c>
      <c r="D56" s="165" t="s">
        <v>269</v>
      </c>
      <c r="E56" s="165" t="s">
        <v>246</v>
      </c>
      <c r="F56" s="270">
        <v>2521</v>
      </c>
      <c r="G56" s="271">
        <v>2</v>
      </c>
      <c r="H56" s="266" t="s">
        <v>244</v>
      </c>
      <c r="I56" s="296"/>
      <c r="J56" s="296"/>
      <c r="K56" s="282"/>
    </row>
    <row r="57" spans="2:11" ht="16.8" customHeight="1" x14ac:dyDescent="0.25">
      <c r="B57" s="283" t="s">
        <v>240</v>
      </c>
      <c r="C57" s="269" t="s">
        <v>324</v>
      </c>
      <c r="D57" s="165" t="s">
        <v>325</v>
      </c>
      <c r="E57" s="165" t="s">
        <v>246</v>
      </c>
      <c r="F57" s="270">
        <v>118</v>
      </c>
      <c r="G57" s="271">
        <v>1</v>
      </c>
      <c r="H57" s="266" t="s">
        <v>244</v>
      </c>
      <c r="I57" s="296"/>
      <c r="J57" s="296"/>
      <c r="K57" s="282"/>
    </row>
    <row r="58" spans="2:11" ht="16.8" customHeight="1" x14ac:dyDescent="0.25">
      <c r="B58" s="283" t="s">
        <v>240</v>
      </c>
      <c r="C58" s="269" t="s">
        <v>274</v>
      </c>
      <c r="D58" s="165" t="s">
        <v>326</v>
      </c>
      <c r="E58" s="165" t="s">
        <v>259</v>
      </c>
      <c r="F58" s="270">
        <v>26420</v>
      </c>
      <c r="G58" s="271">
        <v>6</v>
      </c>
      <c r="H58" s="266" t="s">
        <v>244</v>
      </c>
      <c r="I58" s="296"/>
      <c r="J58" s="296"/>
      <c r="K58" s="282"/>
    </row>
    <row r="59" spans="2:11" ht="16.8" customHeight="1" x14ac:dyDescent="0.25">
      <c r="B59" s="283" t="s">
        <v>240</v>
      </c>
      <c r="C59" s="269" t="s">
        <v>327</v>
      </c>
      <c r="D59" s="165" t="s">
        <v>328</v>
      </c>
      <c r="E59" s="165" t="s">
        <v>246</v>
      </c>
      <c r="F59" s="270">
        <v>692</v>
      </c>
      <c r="G59" s="271">
        <v>2</v>
      </c>
      <c r="H59" s="266" t="s">
        <v>244</v>
      </c>
      <c r="I59" s="296"/>
      <c r="J59" s="296"/>
      <c r="K59" s="282"/>
    </row>
    <row r="60" spans="2:11" ht="16.8" customHeight="1" x14ac:dyDescent="0.25">
      <c r="B60" s="283" t="s">
        <v>240</v>
      </c>
      <c r="C60" s="269" t="s">
        <v>274</v>
      </c>
      <c r="D60" s="165" t="s">
        <v>329</v>
      </c>
      <c r="E60" s="165" t="s">
        <v>246</v>
      </c>
      <c r="F60" s="270">
        <v>5500</v>
      </c>
      <c r="G60" s="271">
        <v>3</v>
      </c>
      <c r="H60" s="266" t="s">
        <v>244</v>
      </c>
      <c r="I60" s="296"/>
      <c r="J60" s="296"/>
      <c r="K60" s="282"/>
    </row>
    <row r="61" spans="2:11" ht="16.8" customHeight="1" x14ac:dyDescent="0.25">
      <c r="B61" s="283" t="s">
        <v>240</v>
      </c>
      <c r="C61" s="269" t="s">
        <v>268</v>
      </c>
      <c r="D61" s="165" t="s">
        <v>269</v>
      </c>
      <c r="E61" s="165" t="s">
        <v>246</v>
      </c>
      <c r="F61" s="270">
        <v>1900</v>
      </c>
      <c r="G61" s="271">
        <v>2</v>
      </c>
      <c r="H61" s="266" t="s">
        <v>244</v>
      </c>
      <c r="I61" s="296"/>
      <c r="J61" s="296"/>
      <c r="K61" s="282"/>
    </row>
    <row r="62" spans="2:11" ht="16.8" customHeight="1" x14ac:dyDescent="0.25">
      <c r="B62" s="283" t="s">
        <v>5</v>
      </c>
      <c r="C62" s="165" t="s">
        <v>330</v>
      </c>
      <c r="D62" s="165" t="s">
        <v>331</v>
      </c>
      <c r="E62" s="165" t="s">
        <v>246</v>
      </c>
      <c r="F62" s="272">
        <v>2787</v>
      </c>
      <c r="G62" s="268">
        <v>2</v>
      </c>
      <c r="H62" s="266" t="s">
        <v>244</v>
      </c>
      <c r="I62" s="296"/>
      <c r="J62" s="296"/>
      <c r="K62" s="282"/>
    </row>
    <row r="63" spans="2:11" ht="16.8" customHeight="1" x14ac:dyDescent="0.25">
      <c r="B63" s="283" t="s">
        <v>5</v>
      </c>
      <c r="C63" s="165" t="s">
        <v>332</v>
      </c>
      <c r="D63" s="165" t="s">
        <v>333</v>
      </c>
      <c r="E63" s="165" t="s">
        <v>246</v>
      </c>
      <c r="F63" s="272">
        <v>1948</v>
      </c>
      <c r="G63" s="268">
        <v>3</v>
      </c>
      <c r="H63" s="266" t="s">
        <v>244</v>
      </c>
      <c r="I63" s="296"/>
      <c r="J63" s="296"/>
      <c r="K63" s="282"/>
    </row>
    <row r="64" spans="2:11" ht="16.8" customHeight="1" x14ac:dyDescent="0.25">
      <c r="B64" s="283" t="s">
        <v>5</v>
      </c>
      <c r="C64" s="165" t="s">
        <v>334</v>
      </c>
      <c r="D64" s="165" t="s">
        <v>335</v>
      </c>
      <c r="E64" s="165" t="s">
        <v>246</v>
      </c>
      <c r="F64" s="272">
        <v>3137</v>
      </c>
      <c r="G64" s="268">
        <v>3</v>
      </c>
      <c r="H64" s="266" t="s">
        <v>244</v>
      </c>
      <c r="I64" s="296"/>
      <c r="J64" s="296"/>
      <c r="K64" s="282"/>
    </row>
    <row r="65" spans="2:11" ht="16.8" customHeight="1" x14ac:dyDescent="0.25">
      <c r="B65" s="283" t="s">
        <v>5</v>
      </c>
      <c r="C65" s="165" t="s">
        <v>336</v>
      </c>
      <c r="D65" s="165" t="s">
        <v>337</v>
      </c>
      <c r="E65" s="165" t="s">
        <v>338</v>
      </c>
      <c r="F65" s="272">
        <v>214</v>
      </c>
      <c r="G65" s="268">
        <v>1</v>
      </c>
      <c r="H65" s="266" t="s">
        <v>244</v>
      </c>
      <c r="I65" s="296"/>
      <c r="J65" s="296"/>
      <c r="K65" s="282"/>
    </row>
    <row r="66" spans="2:11" ht="16.8" customHeight="1" x14ac:dyDescent="0.25">
      <c r="B66" s="283" t="s">
        <v>5</v>
      </c>
      <c r="C66" s="165" t="s">
        <v>339</v>
      </c>
      <c r="D66" s="165" t="s">
        <v>340</v>
      </c>
      <c r="E66" s="165" t="s">
        <v>338</v>
      </c>
      <c r="F66" s="272">
        <v>38</v>
      </c>
      <c r="G66" s="268">
        <v>1</v>
      </c>
      <c r="H66" s="266" t="s">
        <v>244</v>
      </c>
      <c r="I66" s="296"/>
      <c r="J66" s="296"/>
      <c r="K66" s="282"/>
    </row>
    <row r="67" spans="2:11" ht="16.8" customHeight="1" x14ac:dyDescent="0.25">
      <c r="B67" s="283" t="s">
        <v>5</v>
      </c>
      <c r="C67" s="165" t="s">
        <v>341</v>
      </c>
      <c r="D67" s="165" t="s">
        <v>340</v>
      </c>
      <c r="E67" s="165" t="s">
        <v>338</v>
      </c>
      <c r="F67" s="272">
        <v>60</v>
      </c>
      <c r="G67" s="268">
        <v>1</v>
      </c>
      <c r="H67" s="266" t="s">
        <v>244</v>
      </c>
      <c r="I67" s="296"/>
      <c r="J67" s="296"/>
      <c r="K67" s="282"/>
    </row>
    <row r="68" spans="2:11" ht="16.8" customHeight="1" x14ac:dyDescent="0.25">
      <c r="B68" s="283" t="s">
        <v>5</v>
      </c>
      <c r="C68" s="165" t="s">
        <v>342</v>
      </c>
      <c r="D68" s="165" t="s">
        <v>343</v>
      </c>
      <c r="E68" s="165" t="s">
        <v>286</v>
      </c>
      <c r="F68" s="272">
        <v>705</v>
      </c>
      <c r="G68" s="268">
        <v>1</v>
      </c>
      <c r="H68" s="266" t="s">
        <v>244</v>
      </c>
      <c r="I68" s="296"/>
      <c r="J68" s="296"/>
      <c r="K68" s="282"/>
    </row>
    <row r="69" spans="2:11" ht="16.8" customHeight="1" x14ac:dyDescent="0.25">
      <c r="B69" s="283" t="s">
        <v>5</v>
      </c>
      <c r="C69" s="165" t="s">
        <v>344</v>
      </c>
      <c r="D69" s="165" t="s">
        <v>345</v>
      </c>
      <c r="E69" s="165" t="s">
        <v>286</v>
      </c>
      <c r="F69" s="272">
        <v>80</v>
      </c>
      <c r="G69" s="268">
        <v>1</v>
      </c>
      <c r="H69" s="266" t="s">
        <v>244</v>
      </c>
      <c r="I69" s="296"/>
      <c r="J69" s="296"/>
      <c r="K69" s="282"/>
    </row>
    <row r="70" spans="2:11" ht="16.8" customHeight="1" x14ac:dyDescent="0.25">
      <c r="B70" s="283" t="s">
        <v>5</v>
      </c>
      <c r="C70" s="165" t="s">
        <v>346</v>
      </c>
      <c r="D70" s="165" t="s">
        <v>347</v>
      </c>
      <c r="E70" s="165" t="s">
        <v>286</v>
      </c>
      <c r="F70" s="272">
        <v>600</v>
      </c>
      <c r="G70" s="268">
        <v>1</v>
      </c>
      <c r="H70" s="266" t="s">
        <v>244</v>
      </c>
      <c r="I70" s="296"/>
      <c r="J70" s="296"/>
      <c r="K70" s="282"/>
    </row>
    <row r="71" spans="2:11" ht="16.8" customHeight="1" x14ac:dyDescent="0.25">
      <c r="B71" s="283" t="s">
        <v>2</v>
      </c>
      <c r="C71" s="165" t="s">
        <v>348</v>
      </c>
      <c r="D71" s="165" t="s">
        <v>349</v>
      </c>
      <c r="E71" s="165" t="s">
        <v>246</v>
      </c>
      <c r="F71" s="277">
        <v>1200</v>
      </c>
      <c r="G71" s="278">
        <v>1</v>
      </c>
      <c r="H71" s="266" t="s">
        <v>244</v>
      </c>
      <c r="I71" s="296"/>
      <c r="J71" s="296"/>
      <c r="K71" s="282"/>
    </row>
    <row r="72" spans="2:11" ht="16.8" customHeight="1" x14ac:dyDescent="0.25">
      <c r="B72" s="283" t="s">
        <v>2</v>
      </c>
      <c r="C72" s="165" t="s">
        <v>350</v>
      </c>
      <c r="D72" s="165" t="s">
        <v>351</v>
      </c>
      <c r="E72" s="165" t="s">
        <v>246</v>
      </c>
      <c r="F72" s="277">
        <v>3100</v>
      </c>
      <c r="G72" s="278">
        <v>2</v>
      </c>
      <c r="H72" s="266" t="s">
        <v>244</v>
      </c>
      <c r="I72" s="296"/>
      <c r="J72" s="296"/>
      <c r="K72" s="282"/>
    </row>
    <row r="73" spans="2:11" ht="16.8" customHeight="1" x14ac:dyDescent="0.25">
      <c r="B73" s="283" t="s">
        <v>2</v>
      </c>
      <c r="C73" s="165" t="s">
        <v>352</v>
      </c>
      <c r="D73" s="165" t="s">
        <v>353</v>
      </c>
      <c r="E73" s="165" t="s">
        <v>246</v>
      </c>
      <c r="F73" s="277">
        <v>6825</v>
      </c>
      <c r="G73" s="278">
        <v>6</v>
      </c>
      <c r="H73" s="266" t="s">
        <v>244</v>
      </c>
      <c r="I73" s="296"/>
      <c r="J73" s="296"/>
      <c r="K73" s="282"/>
    </row>
    <row r="74" spans="2:11" ht="16.8" customHeight="1" x14ac:dyDescent="0.25">
      <c r="B74" s="283" t="s">
        <v>2</v>
      </c>
      <c r="C74" s="165" t="s">
        <v>354</v>
      </c>
      <c r="D74" s="165" t="s">
        <v>355</v>
      </c>
      <c r="E74" s="165" t="s">
        <v>246</v>
      </c>
      <c r="F74" s="277">
        <v>1384.25</v>
      </c>
      <c r="G74" s="278">
        <v>1</v>
      </c>
      <c r="H74" s="266" t="s">
        <v>244</v>
      </c>
      <c r="I74" s="296"/>
      <c r="J74" s="296"/>
      <c r="K74" s="282"/>
    </row>
    <row r="75" spans="2:11" ht="16.8" customHeight="1" x14ac:dyDescent="0.25">
      <c r="B75" s="283" t="s">
        <v>2</v>
      </c>
      <c r="C75" s="165" t="s">
        <v>356</v>
      </c>
      <c r="D75" s="273" t="s">
        <v>357</v>
      </c>
      <c r="E75" s="165" t="s">
        <v>246</v>
      </c>
      <c r="F75" s="279">
        <v>400</v>
      </c>
      <c r="G75" s="278">
        <v>1</v>
      </c>
      <c r="H75" s="266" t="s">
        <v>244</v>
      </c>
      <c r="I75" s="296"/>
      <c r="J75" s="296"/>
      <c r="K75" s="282"/>
    </row>
    <row r="76" spans="2:11" ht="39.6" x14ac:dyDescent="0.25">
      <c r="B76" s="283" t="s">
        <v>2</v>
      </c>
      <c r="C76" s="165" t="s">
        <v>356</v>
      </c>
      <c r="D76" s="273" t="s">
        <v>358</v>
      </c>
      <c r="E76" s="165" t="s">
        <v>359</v>
      </c>
      <c r="F76" s="279">
        <v>1200</v>
      </c>
      <c r="G76" s="278">
        <v>1</v>
      </c>
      <c r="H76" s="266" t="s">
        <v>244</v>
      </c>
      <c r="I76" s="296"/>
      <c r="J76" s="296"/>
      <c r="K76" s="282"/>
    </row>
    <row r="77" spans="2:11" ht="13.2" x14ac:dyDescent="0.25">
      <c r="B77" s="283" t="s">
        <v>2</v>
      </c>
      <c r="C77" s="165" t="s">
        <v>356</v>
      </c>
      <c r="D77" s="273" t="s">
        <v>360</v>
      </c>
      <c r="E77" s="165" t="s">
        <v>262</v>
      </c>
      <c r="F77" s="279">
        <v>618</v>
      </c>
      <c r="G77" s="278">
        <v>1</v>
      </c>
      <c r="H77" s="266" t="s">
        <v>244</v>
      </c>
      <c r="I77" s="296"/>
      <c r="J77" s="296"/>
      <c r="K77" s="282"/>
    </row>
    <row r="78" spans="2:11" ht="39.6" x14ac:dyDescent="0.25">
      <c r="B78" s="283" t="s">
        <v>2</v>
      </c>
      <c r="C78" s="165" t="s">
        <v>361</v>
      </c>
      <c r="D78" s="273" t="s">
        <v>362</v>
      </c>
      <c r="E78" s="165" t="s">
        <v>363</v>
      </c>
      <c r="F78" s="279">
        <v>18910</v>
      </c>
      <c r="G78" s="278">
        <v>1</v>
      </c>
      <c r="H78" s="266" t="s">
        <v>244</v>
      </c>
      <c r="I78" s="296"/>
      <c r="J78" s="296"/>
      <c r="K78" s="282"/>
    </row>
    <row r="79" spans="2:11" ht="16.8" customHeight="1" x14ac:dyDescent="0.25">
      <c r="B79" s="283" t="s">
        <v>2</v>
      </c>
      <c r="C79" s="165" t="s">
        <v>361</v>
      </c>
      <c r="D79" s="273" t="s">
        <v>364</v>
      </c>
      <c r="E79" s="165" t="s">
        <v>365</v>
      </c>
      <c r="F79" s="279">
        <v>1200</v>
      </c>
      <c r="G79" s="278">
        <v>1</v>
      </c>
      <c r="H79" s="266" t="s">
        <v>244</v>
      </c>
      <c r="I79" s="296"/>
      <c r="J79" s="296"/>
      <c r="K79" s="282"/>
    </row>
    <row r="80" spans="2:11" ht="16.8" customHeight="1" x14ac:dyDescent="0.25">
      <c r="B80" s="283" t="s">
        <v>3</v>
      </c>
      <c r="C80" s="165" t="s">
        <v>366</v>
      </c>
      <c r="D80" s="165" t="s">
        <v>367</v>
      </c>
      <c r="E80" s="165" t="s">
        <v>246</v>
      </c>
      <c r="F80" s="267">
        <v>3375</v>
      </c>
      <c r="G80" s="268">
        <v>3</v>
      </c>
      <c r="H80" s="266" t="s">
        <v>244</v>
      </c>
      <c r="I80" s="296"/>
      <c r="J80" s="296"/>
      <c r="K80" s="282"/>
    </row>
    <row r="81" spans="2:11" ht="16.8" customHeight="1" x14ac:dyDescent="0.25">
      <c r="B81" s="283" t="s">
        <v>3</v>
      </c>
      <c r="C81" s="165" t="s">
        <v>368</v>
      </c>
      <c r="D81" s="165" t="s">
        <v>369</v>
      </c>
      <c r="E81" s="165" t="s">
        <v>246</v>
      </c>
      <c r="F81" s="267">
        <v>3175</v>
      </c>
      <c r="G81" s="268">
        <v>2</v>
      </c>
      <c r="H81" s="266" t="s">
        <v>244</v>
      </c>
      <c r="I81" s="296"/>
      <c r="J81" s="296"/>
      <c r="K81" s="282"/>
    </row>
    <row r="82" spans="2:11" ht="16.8" customHeight="1" x14ac:dyDescent="0.25">
      <c r="B82" s="283" t="s">
        <v>3</v>
      </c>
      <c r="C82" s="165" t="s">
        <v>370</v>
      </c>
      <c r="D82" s="165" t="s">
        <v>371</v>
      </c>
      <c r="E82" s="165" t="s">
        <v>246</v>
      </c>
      <c r="F82" s="297">
        <v>4305</v>
      </c>
      <c r="G82" s="268">
        <v>2</v>
      </c>
      <c r="H82" s="266" t="s">
        <v>244</v>
      </c>
      <c r="I82" s="296"/>
      <c r="J82" s="296"/>
      <c r="K82" s="282"/>
    </row>
    <row r="83" spans="2:11" ht="16.8" customHeight="1" x14ac:dyDescent="0.25">
      <c r="B83" s="283" t="s">
        <v>3</v>
      </c>
      <c r="C83" s="165" t="s">
        <v>370</v>
      </c>
      <c r="D83" s="165" t="s">
        <v>372</v>
      </c>
      <c r="E83" s="165" t="s">
        <v>246</v>
      </c>
      <c r="F83" s="297">
        <v>60</v>
      </c>
      <c r="G83" s="268">
        <v>2</v>
      </c>
      <c r="H83" s="266" t="s">
        <v>244</v>
      </c>
      <c r="I83" s="296"/>
      <c r="J83" s="296"/>
      <c r="K83" s="282"/>
    </row>
    <row r="84" spans="2:11" ht="16.8" customHeight="1" x14ac:dyDescent="0.25">
      <c r="B84" s="283" t="s">
        <v>3</v>
      </c>
      <c r="C84" s="165" t="s">
        <v>370</v>
      </c>
      <c r="D84" s="165" t="s">
        <v>373</v>
      </c>
      <c r="E84" s="165" t="s">
        <v>246</v>
      </c>
      <c r="F84" s="297">
        <v>12</v>
      </c>
      <c r="G84" s="268">
        <v>2</v>
      </c>
      <c r="H84" s="266" t="s">
        <v>244</v>
      </c>
      <c r="I84" s="296"/>
      <c r="J84" s="296"/>
      <c r="K84" s="282"/>
    </row>
    <row r="85" spans="2:11" ht="16.8" customHeight="1" x14ac:dyDescent="0.25">
      <c r="B85" s="283" t="s">
        <v>3</v>
      </c>
      <c r="C85" s="165" t="s">
        <v>374</v>
      </c>
      <c r="D85" s="165" t="s">
        <v>375</v>
      </c>
      <c r="E85" s="165" t="s">
        <v>286</v>
      </c>
      <c r="F85" s="267">
        <v>1576</v>
      </c>
      <c r="G85" s="268">
        <v>1</v>
      </c>
      <c r="H85" s="266" t="s">
        <v>244</v>
      </c>
      <c r="I85" s="296"/>
      <c r="J85" s="296"/>
      <c r="K85" s="282"/>
    </row>
    <row r="86" spans="2:11" ht="26.4" x14ac:dyDescent="0.25">
      <c r="B86" s="283" t="s">
        <v>3</v>
      </c>
      <c r="C86" s="273" t="s">
        <v>376</v>
      </c>
      <c r="D86" s="165" t="s">
        <v>377</v>
      </c>
      <c r="E86" s="165" t="s">
        <v>286</v>
      </c>
      <c r="F86" s="268">
        <v>1194</v>
      </c>
      <c r="G86" s="268">
        <v>1</v>
      </c>
      <c r="H86" s="266" t="s">
        <v>244</v>
      </c>
      <c r="I86" s="296"/>
      <c r="J86" s="296"/>
      <c r="K86" s="282"/>
    </row>
    <row r="87" spans="2:11" ht="13.2" x14ac:dyDescent="0.25">
      <c r="B87" s="283" t="s">
        <v>3</v>
      </c>
      <c r="C87" s="273" t="s">
        <v>378</v>
      </c>
      <c r="D87" s="165" t="s">
        <v>379</v>
      </c>
      <c r="E87" s="165" t="s">
        <v>286</v>
      </c>
      <c r="F87" s="268">
        <v>300</v>
      </c>
      <c r="G87" s="268">
        <v>1</v>
      </c>
      <c r="H87" s="266" t="s">
        <v>244</v>
      </c>
      <c r="I87" s="296"/>
      <c r="J87" s="296"/>
      <c r="K87" s="282"/>
    </row>
    <row r="88" spans="2:11" ht="13.2" x14ac:dyDescent="0.25">
      <c r="B88" s="283" t="s">
        <v>3</v>
      </c>
      <c r="C88" s="273" t="s">
        <v>380</v>
      </c>
      <c r="D88" s="165" t="s">
        <v>381</v>
      </c>
      <c r="E88" s="165" t="s">
        <v>286</v>
      </c>
      <c r="F88" s="268">
        <v>195</v>
      </c>
      <c r="G88" s="268">
        <v>1</v>
      </c>
      <c r="H88" s="266" t="s">
        <v>244</v>
      </c>
      <c r="I88" s="296"/>
      <c r="J88" s="296"/>
      <c r="K88" s="282"/>
    </row>
    <row r="89" spans="2:11" ht="13.2" x14ac:dyDescent="0.25">
      <c r="B89" s="283" t="s">
        <v>3</v>
      </c>
      <c r="C89" s="273" t="s">
        <v>382</v>
      </c>
      <c r="D89" s="165" t="s">
        <v>383</v>
      </c>
      <c r="E89" s="165" t="s">
        <v>286</v>
      </c>
      <c r="F89" s="268">
        <v>195</v>
      </c>
      <c r="G89" s="268">
        <v>1</v>
      </c>
      <c r="H89" s="266" t="s">
        <v>244</v>
      </c>
      <c r="I89" s="296"/>
      <c r="J89" s="296"/>
      <c r="K89" s="282"/>
    </row>
    <row r="90" spans="2:11" ht="26.4" x14ac:dyDescent="0.25">
      <c r="B90" s="283" t="s">
        <v>3</v>
      </c>
      <c r="C90" s="273" t="s">
        <v>376</v>
      </c>
      <c r="D90" s="165" t="s">
        <v>384</v>
      </c>
      <c r="E90" s="165" t="s">
        <v>286</v>
      </c>
      <c r="F90" s="268">
        <v>1220</v>
      </c>
      <c r="G90" s="268">
        <v>1</v>
      </c>
      <c r="H90" s="266" t="s">
        <v>244</v>
      </c>
      <c r="I90" s="296"/>
      <c r="J90" s="296"/>
      <c r="K90" s="282"/>
    </row>
    <row r="91" spans="2:11" ht="17.399999999999999" customHeight="1" thickBot="1" x14ac:dyDescent="0.3">
      <c r="B91" s="722" t="s">
        <v>391</v>
      </c>
      <c r="C91" s="723"/>
      <c r="D91" s="723"/>
      <c r="E91" s="723"/>
      <c r="F91" s="723"/>
      <c r="G91" s="723"/>
      <c r="H91" s="724"/>
      <c r="I91" s="459">
        <f>SUM(I10:I90)</f>
        <v>0</v>
      </c>
      <c r="J91" s="459">
        <f>SUM(J10:J90)</f>
        <v>0</v>
      </c>
      <c r="K91" s="298"/>
    </row>
    <row r="92" spans="2:11" s="442" customFormat="1" ht="18" customHeight="1" thickBot="1" x14ac:dyDescent="0.3">
      <c r="B92" s="725" t="s">
        <v>390</v>
      </c>
      <c r="C92" s="726"/>
      <c r="D92" s="726"/>
      <c r="E92" s="726"/>
      <c r="F92" s="726"/>
      <c r="G92" s="726"/>
      <c r="H92" s="726"/>
      <c r="I92" s="727">
        <f>(I91+J91)</f>
        <v>0</v>
      </c>
      <c r="J92" s="728"/>
      <c r="K92" s="458"/>
    </row>
    <row r="93" spans="2:11" s="442" customFormat="1" ht="18" customHeight="1" thickBot="1" x14ac:dyDescent="0.3">
      <c r="B93" s="725" t="s">
        <v>492</v>
      </c>
      <c r="C93" s="726"/>
      <c r="D93" s="726"/>
      <c r="E93" s="726"/>
      <c r="F93" s="726"/>
      <c r="G93" s="726"/>
      <c r="H93" s="729"/>
      <c r="I93" s="730">
        <f>(I92*$C$101)+I92</f>
        <v>0</v>
      </c>
      <c r="J93" s="728"/>
      <c r="K93" s="458"/>
    </row>
    <row r="94" spans="2:11" s="442" customFormat="1" ht="18" customHeight="1" thickBot="1" x14ac:dyDescent="0.3">
      <c r="B94" s="725" t="s">
        <v>493</v>
      </c>
      <c r="C94" s="726"/>
      <c r="D94" s="726"/>
      <c r="E94" s="726"/>
      <c r="F94" s="726"/>
      <c r="G94" s="726"/>
      <c r="H94" s="729"/>
      <c r="I94" s="730">
        <f>(I93*$D$101)+I93</f>
        <v>0</v>
      </c>
      <c r="J94" s="728"/>
      <c r="K94" s="458"/>
    </row>
    <row r="95" spans="2:11" s="442" customFormat="1" ht="18" customHeight="1" thickBot="1" x14ac:dyDescent="0.3">
      <c r="B95" s="725" t="s">
        <v>494</v>
      </c>
      <c r="C95" s="726"/>
      <c r="D95" s="726"/>
      <c r="E95" s="726"/>
      <c r="F95" s="726"/>
      <c r="G95" s="726"/>
      <c r="H95" s="729"/>
      <c r="I95" s="730">
        <f>(I94*$E$101)+I94</f>
        <v>0</v>
      </c>
      <c r="J95" s="728"/>
      <c r="K95" s="458"/>
    </row>
    <row r="96" spans="2:11" s="438" customFormat="1" ht="18" customHeight="1" thickBot="1" x14ac:dyDescent="0.3">
      <c r="B96" s="725" t="s">
        <v>495</v>
      </c>
      <c r="C96" s="726"/>
      <c r="D96" s="726"/>
      <c r="E96" s="726"/>
      <c r="F96" s="726"/>
      <c r="G96" s="726"/>
      <c r="H96" s="729"/>
      <c r="I96" s="730">
        <f>(I95*$F$101)+I95</f>
        <v>0</v>
      </c>
      <c r="J96" s="728"/>
    </row>
    <row r="97" spans="2:10" s="438" customFormat="1" ht="18" customHeight="1" thickBot="1" x14ac:dyDescent="0.3">
      <c r="B97" s="725" t="s">
        <v>496</v>
      </c>
      <c r="C97" s="726"/>
      <c r="D97" s="726"/>
      <c r="E97" s="726"/>
      <c r="F97" s="726"/>
      <c r="G97" s="726"/>
      <c r="H97" s="729"/>
      <c r="I97" s="730">
        <f>I92+I93+I94+I95+I96</f>
        <v>0</v>
      </c>
      <c r="J97" s="728"/>
    </row>
    <row r="98" spans="2:10" ht="13.8" customHeight="1" x14ac:dyDescent="0.2"/>
    <row r="99" spans="2:10" ht="13.8" customHeight="1" thickBot="1" x14ac:dyDescent="0.25"/>
    <row r="100" spans="2:10" s="1" customFormat="1" ht="31.2" x14ac:dyDescent="0.3">
      <c r="B100" s="231" t="s">
        <v>398</v>
      </c>
      <c r="C100" s="232" t="s">
        <v>77</v>
      </c>
      <c r="D100" s="232" t="s">
        <v>78</v>
      </c>
      <c r="E100" s="232" t="s">
        <v>79</v>
      </c>
      <c r="F100" s="232" t="s">
        <v>80</v>
      </c>
      <c r="G100" s="235" t="s">
        <v>81</v>
      </c>
    </row>
    <row r="101" spans="2:10" s="1" customFormat="1" ht="14.4" thickBot="1" x14ac:dyDescent="0.3">
      <c r="B101" s="233" t="s">
        <v>214</v>
      </c>
      <c r="C101" s="234"/>
      <c r="D101" s="234"/>
      <c r="E101" s="234"/>
      <c r="F101" s="234"/>
      <c r="G101" s="253"/>
    </row>
    <row r="103" spans="2:10" ht="10.8" thickBot="1" x14ac:dyDescent="0.25"/>
    <row r="104" spans="2:10" customFormat="1" ht="14.4" x14ac:dyDescent="0.3">
      <c r="B104" s="557"/>
      <c r="C104" s="7"/>
      <c r="D104" s="574"/>
    </row>
    <row r="105" spans="2:10" customFormat="1" ht="14.4" x14ac:dyDescent="0.3">
      <c r="B105" s="558"/>
      <c r="C105" s="7"/>
      <c r="D105" s="575"/>
    </row>
    <row r="106" spans="2:10" customFormat="1" ht="15" thickBot="1" x14ac:dyDescent="0.35">
      <c r="B106" s="559"/>
      <c r="C106" s="7"/>
      <c r="D106" s="576"/>
    </row>
    <row r="107" spans="2:10" customFormat="1" ht="14.4" x14ac:dyDescent="0.3">
      <c r="B107" s="71" t="s">
        <v>84</v>
      </c>
      <c r="C107" s="7"/>
      <c r="D107" s="7" t="s">
        <v>85</v>
      </c>
    </row>
  </sheetData>
  <mergeCells count="20">
    <mergeCell ref="C2:F2"/>
    <mergeCell ref="C3:F3"/>
    <mergeCell ref="C4:F4"/>
    <mergeCell ref="C5:F5"/>
    <mergeCell ref="C6:F6"/>
    <mergeCell ref="B104:B106"/>
    <mergeCell ref="D104:D106"/>
    <mergeCell ref="B91:H91"/>
    <mergeCell ref="B92:H92"/>
    <mergeCell ref="I92:J92"/>
    <mergeCell ref="B93:H93"/>
    <mergeCell ref="I93:J93"/>
    <mergeCell ref="B94:H94"/>
    <mergeCell ref="I94:J94"/>
    <mergeCell ref="B95:H95"/>
    <mergeCell ref="I95:J95"/>
    <mergeCell ref="B96:H96"/>
    <mergeCell ref="I96:J96"/>
    <mergeCell ref="B97:H97"/>
    <mergeCell ref="I97:J97"/>
  </mergeCells>
  <pageMargins left="0.7" right="0.7" top="0.75" bottom="0.75" header="0.3" footer="0.3"/>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LABOUR</vt:lpstr>
      <vt:lpstr>HYGIENE</vt:lpstr>
      <vt:lpstr>CLEANING SERVICES</vt:lpstr>
      <vt:lpstr>WASTE MANAGEMENT</vt:lpstr>
      <vt:lpstr>PEST CONTROL</vt:lpstr>
      <vt:lpstr>GARDENING AND LANDSCAPING</vt:lpstr>
      <vt:lpstr>HIGH RISE WINDOW CLEANING</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Madala Sikhavhakhavha</cp:lastModifiedBy>
  <cp:lastPrinted>2021-08-30T12:37:08Z</cp:lastPrinted>
  <dcterms:created xsi:type="dcterms:W3CDTF">2019-11-11T15:34:19Z</dcterms:created>
  <dcterms:modified xsi:type="dcterms:W3CDTF">2021-10-06T06:23:37Z</dcterms:modified>
</cp:coreProperties>
</file>