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2016721\Documents\Documents\Procurement\2022\VDP\Evaluations\"/>
    </mc:Choice>
  </mc:AlternateContent>
  <xr:revisionPtr revIDLastSave="0" documentId="8_{FEF19976-AF7E-4A63-BDDD-E38407D38715}" xr6:coauthVersionLast="47" xr6:coauthVersionMax="47" xr10:uidLastSave="{00000000-0000-0000-0000-000000000000}"/>
  <bookViews>
    <workbookView xWindow="0" yWindow="0" windowWidth="20490" windowHeight="10920" firstSheet="1" activeTab="1" xr2:uid="{00000000-000D-0000-FFFF-FFFF00000000}"/>
  </bookViews>
  <sheets>
    <sheet name="Labour" sheetId="16" state="hidden" r:id="rId1"/>
    <sheet name="Region 1" sheetId="21" r:id="rId2"/>
    <sheet name="Region 2" sheetId="22" r:id="rId3"/>
    <sheet name="Region 3" sheetId="23" r:id="rId4"/>
    <sheet name="Region 4" sheetId="24" r:id="rId5"/>
    <sheet name="Region 5" sheetId="25" r:id="rId6"/>
    <sheet name="Region 6" sheetId="26" r:id="rId7"/>
    <sheet name="Region 7" sheetId="2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2" i="27" l="1"/>
  <c r="J32" i="27"/>
  <c r="N32" i="27" s="1"/>
  <c r="L31" i="27"/>
  <c r="J31" i="27"/>
  <c r="N30" i="27"/>
  <c r="L30" i="27"/>
  <c r="J30" i="27"/>
  <c r="L29" i="27"/>
  <c r="J29" i="27"/>
  <c r="L28" i="27"/>
  <c r="J28" i="27"/>
  <c r="N28" i="27" s="1"/>
  <c r="D43" i="27"/>
  <c r="E43" i="27" s="1"/>
  <c r="F43" i="27" s="1"/>
  <c r="L27" i="27"/>
  <c r="J27" i="27"/>
  <c r="L26" i="27"/>
  <c r="J26" i="27"/>
  <c r="B24" i="27"/>
  <c r="J30" i="21"/>
  <c r="L30" i="21"/>
  <c r="D44" i="26"/>
  <c r="E44" i="26" s="1"/>
  <c r="F44" i="26" s="1"/>
  <c r="D44" i="25"/>
  <c r="E44" i="25" s="1"/>
  <c r="F44" i="25" s="1"/>
  <c r="D37" i="24"/>
  <c r="E37" i="24" s="1"/>
  <c r="F37" i="24" s="1"/>
  <c r="D44" i="23"/>
  <c r="E44" i="23" s="1"/>
  <c r="F44" i="23" s="1"/>
  <c r="D46" i="22"/>
  <c r="E46" i="22" s="1"/>
  <c r="F46" i="22" s="1"/>
  <c r="D42" i="21"/>
  <c r="E42" i="21" s="1"/>
  <c r="F42" i="21" s="1"/>
  <c r="L26" i="21"/>
  <c r="L27" i="21"/>
  <c r="L28" i="21"/>
  <c r="L29" i="21"/>
  <c r="L31" i="21"/>
  <c r="L32" i="21"/>
  <c r="L33" i="21"/>
  <c r="L34" i="21"/>
  <c r="L35" i="21"/>
  <c r="L25" i="21"/>
  <c r="J26" i="21"/>
  <c r="J27" i="21"/>
  <c r="J28" i="21"/>
  <c r="J29" i="21"/>
  <c r="J31" i="21"/>
  <c r="J32" i="21"/>
  <c r="J33" i="21"/>
  <c r="J34" i="21"/>
  <c r="J35" i="21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26" i="22"/>
  <c r="J26" i="22"/>
  <c r="N26" i="22" s="1"/>
  <c r="L27" i="23"/>
  <c r="L28" i="23"/>
  <c r="L29" i="23"/>
  <c r="L30" i="23"/>
  <c r="L31" i="23"/>
  <c r="L32" i="23"/>
  <c r="L33" i="23"/>
  <c r="L34" i="23"/>
  <c r="L35" i="23"/>
  <c r="L26" i="23"/>
  <c r="J27" i="23"/>
  <c r="N27" i="23" s="1"/>
  <c r="J28" i="23"/>
  <c r="N28" i="23" s="1"/>
  <c r="J29" i="23"/>
  <c r="J30" i="23"/>
  <c r="J31" i="23"/>
  <c r="J32" i="23"/>
  <c r="J33" i="23"/>
  <c r="J34" i="23"/>
  <c r="J35" i="23"/>
  <c r="N35" i="23" s="1"/>
  <c r="J26" i="23"/>
  <c r="N26" i="23" s="1"/>
  <c r="L26" i="24"/>
  <c r="L27" i="24"/>
  <c r="L28" i="24"/>
  <c r="L29" i="24"/>
  <c r="L30" i="24"/>
  <c r="J26" i="24"/>
  <c r="J27" i="24"/>
  <c r="J28" i="24"/>
  <c r="J29" i="24"/>
  <c r="J30" i="24"/>
  <c r="L27" i="25"/>
  <c r="L28" i="25"/>
  <c r="L29" i="25"/>
  <c r="L30" i="25"/>
  <c r="L31" i="25"/>
  <c r="L32" i="25"/>
  <c r="L33" i="25"/>
  <c r="L34" i="25"/>
  <c r="N34" i="25" s="1"/>
  <c r="L35" i="25"/>
  <c r="L36" i="25"/>
  <c r="L37" i="25"/>
  <c r="L26" i="25"/>
  <c r="J27" i="25"/>
  <c r="J28" i="25"/>
  <c r="N28" i="25" s="1"/>
  <c r="J29" i="25"/>
  <c r="J30" i="25"/>
  <c r="N30" i="25" s="1"/>
  <c r="J31" i="25"/>
  <c r="J32" i="25"/>
  <c r="J33" i="25"/>
  <c r="J34" i="25"/>
  <c r="J35" i="25"/>
  <c r="J36" i="25"/>
  <c r="J37" i="25"/>
  <c r="N37" i="25" s="1"/>
  <c r="J26" i="25"/>
  <c r="N26" i="25" s="1"/>
  <c r="L33" i="26"/>
  <c r="J26" i="26"/>
  <c r="L27" i="26"/>
  <c r="L28" i="26"/>
  <c r="L29" i="26"/>
  <c r="L30" i="26"/>
  <c r="L31" i="26"/>
  <c r="L32" i="26"/>
  <c r="L34" i="26"/>
  <c r="L35" i="26"/>
  <c r="L36" i="26"/>
  <c r="L37" i="26"/>
  <c r="L26" i="26"/>
  <c r="J27" i="26"/>
  <c r="J28" i="26"/>
  <c r="N28" i="26" s="1"/>
  <c r="J29" i="26"/>
  <c r="J30" i="26"/>
  <c r="J31" i="26"/>
  <c r="J32" i="26"/>
  <c r="J33" i="26"/>
  <c r="J34" i="26"/>
  <c r="J35" i="26"/>
  <c r="J36" i="26"/>
  <c r="J37" i="26"/>
  <c r="N35" i="25" l="1"/>
  <c r="N27" i="25"/>
  <c r="N31" i="27"/>
  <c r="N29" i="27"/>
  <c r="N29" i="24"/>
  <c r="N26" i="24"/>
  <c r="N30" i="24"/>
  <c r="N26" i="27"/>
  <c r="N27" i="27"/>
  <c r="N31" i="23"/>
  <c r="N30" i="23"/>
  <c r="N34" i="23"/>
  <c r="N29" i="23"/>
  <c r="N32" i="23"/>
  <c r="N37" i="27"/>
  <c r="N38" i="27" s="1"/>
  <c r="N39" i="27" s="1"/>
  <c r="C51" i="27" s="1"/>
  <c r="N32" i="25"/>
  <c r="N31" i="25"/>
  <c r="N36" i="25"/>
  <c r="N29" i="25"/>
  <c r="N33" i="25"/>
  <c r="N27" i="24"/>
  <c r="N28" i="24"/>
  <c r="N31" i="24"/>
  <c r="N38" i="23"/>
  <c r="N33" i="23"/>
  <c r="N36" i="26"/>
  <c r="N32" i="26"/>
  <c r="N27" i="26"/>
  <c r="N34" i="26"/>
  <c r="N33" i="26"/>
  <c r="N35" i="26"/>
  <c r="N31" i="26"/>
  <c r="N37" i="26"/>
  <c r="N30" i="26"/>
  <c r="N26" i="26"/>
  <c r="N29" i="26"/>
  <c r="N34" i="21"/>
  <c r="N28" i="21"/>
  <c r="N32" i="21"/>
  <c r="N26" i="21"/>
  <c r="N33" i="21"/>
  <c r="N27" i="21"/>
  <c r="N35" i="21"/>
  <c r="N29" i="21"/>
  <c r="N30" i="21"/>
  <c r="N31" i="21"/>
  <c r="J25" i="21"/>
  <c r="N25" i="21" s="1"/>
  <c r="J27" i="22"/>
  <c r="N27" i="22" s="1"/>
  <c r="J28" i="22"/>
  <c r="N28" i="22" s="1"/>
  <c r="J29" i="22"/>
  <c r="N29" i="22" s="1"/>
  <c r="J30" i="22"/>
  <c r="N30" i="22" s="1"/>
  <c r="J31" i="22"/>
  <c r="N31" i="22" s="1"/>
  <c r="J32" i="22"/>
  <c r="N32" i="22" s="1"/>
  <c r="J33" i="22"/>
  <c r="N33" i="22" s="1"/>
  <c r="J34" i="22"/>
  <c r="N34" i="22" s="1"/>
  <c r="J35" i="22"/>
  <c r="N35" i="22" s="1"/>
  <c r="J36" i="22"/>
  <c r="N36" i="22" s="1"/>
  <c r="J37" i="22"/>
  <c r="N37" i="22" s="1"/>
  <c r="J38" i="22"/>
  <c r="N38" i="22" s="1"/>
  <c r="J39" i="22"/>
  <c r="N39" i="22" s="1"/>
  <c r="B24" i="26"/>
  <c r="B24" i="25"/>
  <c r="B24" i="24"/>
  <c r="B24" i="23"/>
  <c r="B24" i="22"/>
  <c r="B23" i="21"/>
  <c r="D51" i="27" l="1"/>
  <c r="E51" i="27" s="1"/>
  <c r="F51" i="27" s="1"/>
  <c r="G51" i="27" s="1"/>
  <c r="N40" i="22"/>
  <c r="N41" i="22" s="1"/>
  <c r="N42" i="22" s="1"/>
  <c r="C54" i="22" s="1"/>
  <c r="N38" i="26"/>
  <c r="N36" i="21"/>
  <c r="N38" i="25"/>
  <c r="N39" i="25" s="1"/>
  <c r="N40" i="25" s="1"/>
  <c r="C52" i="25" s="1"/>
  <c r="D52" i="25" s="1"/>
  <c r="E52" i="25" s="1"/>
  <c r="F52" i="25" s="1"/>
  <c r="G52" i="25" s="1"/>
  <c r="H51" i="27" l="1"/>
  <c r="H52" i="25"/>
  <c r="D54" i="22"/>
  <c r="E54" i="22" s="1"/>
  <c r="F54" i="22" s="1"/>
  <c r="G54" i="22" s="1"/>
  <c r="N37" i="21"/>
  <c r="N39" i="23"/>
  <c r="N40" i="23" s="1"/>
  <c r="C52" i="23" s="1"/>
  <c r="N39" i="26"/>
  <c r="N40" i="26" s="1"/>
  <c r="C52" i="26" s="1"/>
  <c r="N32" i="24"/>
  <c r="N33" i="24" s="1"/>
  <c r="C45" i="24" s="1"/>
  <c r="H54" i="22" l="1"/>
  <c r="D52" i="26"/>
  <c r="E52" i="26" s="1"/>
  <c r="F52" i="26" s="1"/>
  <c r="G52" i="26" s="1"/>
  <c r="D45" i="24"/>
  <c r="E45" i="24" s="1"/>
  <c r="F45" i="24" s="1"/>
  <c r="G45" i="24" s="1"/>
  <c r="D52" i="23"/>
  <c r="E52" i="23" s="1"/>
  <c r="F52" i="23" s="1"/>
  <c r="G52" i="23" s="1"/>
  <c r="N38" i="21"/>
  <c r="C50" i="21" s="1"/>
  <c r="H45" i="24" l="1"/>
  <c r="H52" i="23"/>
  <c r="H52" i="26"/>
  <c r="D50" i="21"/>
  <c r="E50" i="21" s="1"/>
  <c r="F50" i="21" s="1"/>
  <c r="G50" i="21" s="1"/>
  <c r="H50" i="21" l="1"/>
</calcChain>
</file>

<file path=xl/sharedStrings.xml><?xml version="1.0" encoding="utf-8"?>
<sst xmlns="http://schemas.openxmlformats.org/spreadsheetml/2006/main" count="1068" uniqueCount="361">
  <si>
    <t>Tender details</t>
  </si>
  <si>
    <t>Tender description</t>
  </si>
  <si>
    <t>Reference No</t>
  </si>
  <si>
    <t>RFP 0015/2019</t>
  </si>
  <si>
    <t>Contract period</t>
  </si>
  <si>
    <t>36 Months</t>
  </si>
  <si>
    <t>Company (Bidder’s name)</t>
  </si>
  <si>
    <t>Total Cost EXCL. VAT</t>
  </si>
  <si>
    <t xml:space="preserve"> VAT@15%</t>
  </si>
  <si>
    <t>Total Cost INCL. VAT</t>
  </si>
  <si>
    <t>Description</t>
  </si>
  <si>
    <t>Company Representative: Name</t>
  </si>
  <si>
    <t>Capacity</t>
  </si>
  <si>
    <t>Signature</t>
  </si>
  <si>
    <t>Date</t>
  </si>
  <si>
    <t>Notes:</t>
  </si>
  <si>
    <t xml:space="preserve">Table 1.1 Additional Labour </t>
  </si>
  <si>
    <t>Rate per 8 hour shift</t>
  </si>
  <si>
    <t>Table 1.2  Adhoc services</t>
  </si>
  <si>
    <t>CARPET CLEANING: Price for the cleaning (shampoo, wash, powder clean, etc.) of carpets</t>
  </si>
  <si>
    <t xml:space="preserve">FLOODING CLEAN-UP: Price for mopping, vacuuming, shampoo of floors in the event of flooding etc. </t>
  </si>
  <si>
    <t>Rate per Square Meter</t>
  </si>
  <si>
    <t>WASHING OF WALLS: Price for the cleaning (shampoo, wash, powder clean, etc.) of walls</t>
  </si>
  <si>
    <t xml:space="preserve">Table 1.3  Salaries per month for labour and supervision allocated </t>
  </si>
  <si>
    <t>Designation</t>
  </si>
  <si>
    <t>Salary per month (Cost to Company)</t>
  </si>
  <si>
    <t>Contracts Manager</t>
  </si>
  <si>
    <t xml:space="preserve">Salary Component </t>
  </si>
  <si>
    <t>Basic salary</t>
  </si>
  <si>
    <t>Leave Contribution</t>
  </si>
  <si>
    <t>Unemployment Insurance</t>
  </si>
  <si>
    <t>Regional Services Council</t>
  </si>
  <si>
    <t>Workmen's Compensation</t>
  </si>
  <si>
    <t>Severance pay</t>
  </si>
  <si>
    <t>Other (Please specify)</t>
  </si>
  <si>
    <t>TOTAL</t>
  </si>
  <si>
    <t>Region</t>
  </si>
  <si>
    <t>Normal weekdays</t>
  </si>
  <si>
    <t>Statutory holidays</t>
  </si>
  <si>
    <t>Saturdays</t>
  </si>
  <si>
    <t>Sundays</t>
  </si>
  <si>
    <t>Table 2.1 Salary breakdown  Cleaners</t>
  </si>
  <si>
    <t>Table 2.2  Salary breakdown Supervisor</t>
  </si>
  <si>
    <t xml:space="preserve">Day Shift Cleaner </t>
  </si>
  <si>
    <t>Night Shift Cleaner</t>
  </si>
  <si>
    <t>Day Shift Supervisor</t>
  </si>
  <si>
    <t>Night Shift Supervisor</t>
  </si>
  <si>
    <t>Day Shift Team Leader</t>
  </si>
  <si>
    <t>Night Shift Team Leader</t>
  </si>
  <si>
    <t>Table 2.3  Salary breakdown Team Leader</t>
  </si>
  <si>
    <t>Provision of Cleaning Services at SARS Offices Nationwide</t>
  </si>
  <si>
    <t>DEEP CLEANING: Price for the deep leaning</t>
  </si>
  <si>
    <t xml:space="preserve">Building </t>
  </si>
  <si>
    <t>Address</t>
  </si>
  <si>
    <t>Generator size (kVA)</t>
  </si>
  <si>
    <t>Make</t>
  </si>
  <si>
    <t>Serial Number</t>
  </si>
  <si>
    <t>Barcode</t>
  </si>
  <si>
    <t>Tank Size</t>
  </si>
  <si>
    <t>Perkins</t>
  </si>
  <si>
    <t>Table 1: Preventative Maintenance</t>
  </si>
  <si>
    <t>Skill Description</t>
  </si>
  <si>
    <t>Hourly Rate</t>
  </si>
  <si>
    <t>Daily Rate</t>
  </si>
  <si>
    <t>Technician</t>
  </si>
  <si>
    <t>Volvo</t>
  </si>
  <si>
    <t>Year 2</t>
  </si>
  <si>
    <t>Year 3</t>
  </si>
  <si>
    <t>Comments</t>
  </si>
  <si>
    <t>P166</t>
  </si>
  <si>
    <t>22 Hans Strijdom Avenue</t>
  </si>
  <si>
    <t>Scania</t>
  </si>
  <si>
    <t>B992.01</t>
  </si>
  <si>
    <t>U2803</t>
  </si>
  <si>
    <t>Bellville</t>
  </si>
  <si>
    <t>Cnr Durban and Voortrekker Rd</t>
  </si>
  <si>
    <t>2780Y</t>
  </si>
  <si>
    <t>1624U</t>
  </si>
  <si>
    <t>DGDF2384U15148S</t>
  </si>
  <si>
    <t>1631U</t>
  </si>
  <si>
    <t>Beaufort West</t>
  </si>
  <si>
    <t>Church Street</t>
  </si>
  <si>
    <t>N3967</t>
  </si>
  <si>
    <t>Lower Long BO</t>
  </si>
  <si>
    <t>17 Lower Long Street</t>
  </si>
  <si>
    <t>MH28740</t>
  </si>
  <si>
    <t>9224Q</t>
  </si>
  <si>
    <t>Worcester</t>
  </si>
  <si>
    <t>59 Church Street</t>
  </si>
  <si>
    <t>YD37746*U893492S</t>
  </si>
  <si>
    <t>240DV</t>
  </si>
  <si>
    <t>Paarl</t>
  </si>
  <si>
    <t>19/20 Market Street, Paarl</t>
  </si>
  <si>
    <t xml:space="preserve">No barcode </t>
  </si>
  <si>
    <t>Duncan Road, Cape Town Harbour (Scanner)</t>
  </si>
  <si>
    <t>FG Wilson</t>
  </si>
  <si>
    <t>980DO</t>
  </si>
  <si>
    <t>Annual Service -Major service</t>
  </si>
  <si>
    <t xml:space="preserve">Annual Service </t>
  </si>
  <si>
    <t xml:space="preserve"> Annual rate</t>
  </si>
  <si>
    <t>Annual Total (INCL VAT)</t>
  </si>
  <si>
    <t>Skilled Labour</t>
  </si>
  <si>
    <t>Semi-Skilled Labour</t>
  </si>
  <si>
    <t>Unskilled Labour</t>
  </si>
  <si>
    <t xml:space="preserve">MARKUP </t>
  </si>
  <si>
    <t>R0 - R50K</t>
  </si>
  <si>
    <t>Above R200K</t>
  </si>
  <si>
    <t>R50K - R100K</t>
  </si>
  <si>
    <t>R100K - R200K</t>
  </si>
  <si>
    <t xml:space="preserve">                Markup Percentage</t>
  </si>
  <si>
    <t>TRAVELLING EXPENSES</t>
  </si>
  <si>
    <t>Routine Maintenance and Tests</t>
  </si>
  <si>
    <t>Travelling expense for call outs &gt;50KM</t>
  </si>
  <si>
    <t>2. Bidders are not allowed to change the pricing template other than completing the green cells as per note 1 above.  Any changes by the bidders may result in their bid being non-responsive</t>
  </si>
  <si>
    <r>
      <t>1. The Bidder must only complete "</t>
    </r>
    <r>
      <rPr>
        <b/>
        <sz val="12"/>
        <color theme="1"/>
        <rFont val="Arial Narrow"/>
        <family val="2"/>
      </rPr>
      <t>ALL GREEN</t>
    </r>
    <r>
      <rPr>
        <sz val="12"/>
        <color theme="1"/>
        <rFont val="Arial Narrow"/>
        <family val="2"/>
      </rPr>
      <t>" cells in full for all sheets provided.</t>
    </r>
  </si>
  <si>
    <t>Weekly Tests</t>
  </si>
  <si>
    <t>60 Months</t>
  </si>
  <si>
    <t>Year 4</t>
  </si>
  <si>
    <t>Year 5</t>
  </si>
  <si>
    <t>MAINTENANCE AND SUPPORT, DIESEL REPLENISHMENT AND ONLINE MONITORING OF BACK-UP GENERATORS FOR SARS OFFICES NATIONWIDE FOR A PERIOD OF 60 MONTHS</t>
  </si>
  <si>
    <t>40 weeks</t>
  </si>
  <si>
    <t>1 month</t>
  </si>
  <si>
    <t>total 52 weeks</t>
  </si>
  <si>
    <t>11 month = once a month</t>
  </si>
  <si>
    <t>Monthly Maintenance Service</t>
  </si>
  <si>
    <t>Table 2: Online Monitoring System</t>
  </si>
  <si>
    <t>Table 3: Annual Escalation Percentage</t>
  </si>
  <si>
    <t>Table 4: Hourly &amp; Daily Rates</t>
  </si>
  <si>
    <t xml:space="preserve">Table 5: Material Markup </t>
  </si>
  <si>
    <t>Table 6: Travelling Expenses for Call Outs (Excluding scheduled maintenance)</t>
  </si>
  <si>
    <t>Region 1 Gauteng (GN &amp; HO)</t>
  </si>
  <si>
    <t>Ashley Gardens</t>
  </si>
  <si>
    <t>Khanyisa</t>
  </si>
  <si>
    <t>Pretoria ROR</t>
  </si>
  <si>
    <t>Prospect House</t>
  </si>
  <si>
    <t>Silverton Warehouse</t>
  </si>
  <si>
    <t>Brooklyn Bridge</t>
  </si>
  <si>
    <t>Veale</t>
  </si>
  <si>
    <t>46 Lebombo Road, Ashlea Gardens</t>
  </si>
  <si>
    <t>Protea Road, Doringkloof, Centurion</t>
  </si>
  <si>
    <t>281 Middle Street, Brooklyn PTA</t>
  </si>
  <si>
    <t>304 Lillian Ngoyi &amp; Francis Baard Streets</t>
  </si>
  <si>
    <t>421 Rustic Road, Silvertondale PTA</t>
  </si>
  <si>
    <t>570 Fehrsen Street, Brooklyn Bridge</t>
  </si>
  <si>
    <t>271 Veale Street, Brooklyn</t>
  </si>
  <si>
    <t>Region 2 Gauteng Central &amp; Gauteng South</t>
  </si>
  <si>
    <t>Krugersdorp</t>
  </si>
  <si>
    <t>Rissik</t>
  </si>
  <si>
    <t>Randburg</t>
  </si>
  <si>
    <t>Roodepoort</t>
  </si>
  <si>
    <t>Woodmead - LBC</t>
  </si>
  <si>
    <t>Alberton BO</t>
  </si>
  <si>
    <t>Boksburg</t>
  </si>
  <si>
    <t>Nigel</t>
  </si>
  <si>
    <t xml:space="preserve">Springs </t>
  </si>
  <si>
    <t>Vereeniging</t>
  </si>
  <si>
    <t>Edenvale</t>
  </si>
  <si>
    <t>ORT Scanner site</t>
  </si>
  <si>
    <t>Kaserne SWH</t>
  </si>
  <si>
    <t>Soweto Bara</t>
  </si>
  <si>
    <t>40 Kobie Krige Street</t>
  </si>
  <si>
    <t>4 Rissik street, Johannesburg</t>
  </si>
  <si>
    <t>Cnr Hill &amp; Kent Street, Randburg</t>
  </si>
  <si>
    <t>Horison View Shopping Centre</t>
  </si>
  <si>
    <t>Woodmead North Office Park, 
54 Maxwell Drive, 
Jukskei View</t>
  </si>
  <si>
    <t>49 Newquay Rd</t>
  </si>
  <si>
    <t>Atlas Road, Johannesburg</t>
  </si>
  <si>
    <t>Cnr Hendrik Verwoerd &amp; 4th Avenue</t>
  </si>
  <si>
    <t>Sanlam Building - 74 3rd Street</t>
  </si>
  <si>
    <t>21 Merriman Avenue</t>
  </si>
  <si>
    <t>74 Van Riebevk Ave and Hendrick Potgieter Street</t>
  </si>
  <si>
    <t>Voortrekker street, Kemptonpark</t>
  </si>
  <si>
    <t>No 1 Hour road, City Deep, Johannesburg</t>
  </si>
  <si>
    <t>Chris Hani Road, Orlando East Soweto</t>
  </si>
  <si>
    <t>Port Elizabeth BO</t>
  </si>
  <si>
    <t>Mthatha</t>
  </si>
  <si>
    <t>Sanlam Building</t>
  </si>
  <si>
    <t>Waverley</t>
  </si>
  <si>
    <t>Qachas Nek</t>
  </si>
  <si>
    <t>Cnr St Mary's Terrace &amp; Whytes Road</t>
  </si>
  <si>
    <t>North Spar Complex, John Beer Road</t>
  </si>
  <si>
    <t>Chapel Street</t>
  </si>
  <si>
    <t>3-36 Phillip Frame Road, Chiselhurst</t>
  </si>
  <si>
    <t>Border Post</t>
  </si>
  <si>
    <t>CT Scanner Centre</t>
  </si>
  <si>
    <t>George</t>
  </si>
  <si>
    <t>1 Platinum Drive, Eden Park, George, 6529</t>
  </si>
  <si>
    <t>Kroonstad</t>
  </si>
  <si>
    <t>Bloemfontein NCGB</t>
  </si>
  <si>
    <t>Welkom</t>
  </si>
  <si>
    <t>Bethlehem</t>
  </si>
  <si>
    <t>Bloemfontein Zastron</t>
  </si>
  <si>
    <t>LMC Centre - 54 Hill St</t>
  </si>
  <si>
    <t>New Central Government Building -Cnr Aliwal &amp; Nelson Mundela</t>
  </si>
  <si>
    <t>Cnr Tulbagh &amp; Graaf Streets</t>
  </si>
  <si>
    <t>32 Church Street</t>
  </si>
  <si>
    <t>Cnr Zastron St &amp; Kellner St</t>
  </si>
  <si>
    <t>Region 5 Mpumalanga, Limpopo &amp; Northwest</t>
  </si>
  <si>
    <t>Beit Bridge</t>
  </si>
  <si>
    <t>Giyani</t>
  </si>
  <si>
    <t>Lebowakgomo</t>
  </si>
  <si>
    <t>Sibasa</t>
  </si>
  <si>
    <t xml:space="preserve">Lebombo </t>
  </si>
  <si>
    <t>Nelspruit</t>
  </si>
  <si>
    <t>Standerton</t>
  </si>
  <si>
    <t>Witbank</t>
  </si>
  <si>
    <t>Klerksdorp</t>
  </si>
  <si>
    <t>Mmabatho</t>
  </si>
  <si>
    <t>Rustenburg</t>
  </si>
  <si>
    <t>Pilanesberg</t>
  </si>
  <si>
    <t>Government Building, Giyani</t>
  </si>
  <si>
    <t>Old Government Building</t>
  </si>
  <si>
    <t>756 P West Main Road</t>
  </si>
  <si>
    <t>Lebombo Border Post</t>
  </si>
  <si>
    <t>Plaston Rd, White River</t>
  </si>
  <si>
    <t>Cnr Princess &amp; Kerk Streets</t>
  </si>
  <si>
    <t>Cnr Botha Avenue &amp; Paul Kruger Streets</t>
  </si>
  <si>
    <t>18 Anderson Street</t>
  </si>
  <si>
    <t>Cnr Batlhaping &amp; Barokologadi Streets</t>
  </si>
  <si>
    <t xml:space="preserve">39 Heystek Street, </t>
  </si>
  <si>
    <t>Pilanesberg Airport</t>
  </si>
  <si>
    <t>Region 6 KwaZulu Natal</t>
  </si>
  <si>
    <t>Albany House</t>
  </si>
  <si>
    <t>Golela Border Post</t>
  </si>
  <si>
    <t>Pietermaritzburg</t>
  </si>
  <si>
    <t>Pinetown</t>
  </si>
  <si>
    <t>Trescon</t>
  </si>
  <si>
    <t>uMhlanga</t>
  </si>
  <si>
    <t>Richards Bay BO</t>
  </si>
  <si>
    <t>Richards Bay Customs</t>
  </si>
  <si>
    <t>Port Shepstone</t>
  </si>
  <si>
    <t>New Pier SWH</t>
  </si>
  <si>
    <t>Scanner site</t>
  </si>
  <si>
    <t>New Castle</t>
  </si>
  <si>
    <t>61-62 Victoria Embankment</t>
  </si>
  <si>
    <t>9 Armitage Road, Bird Sanctuary</t>
  </si>
  <si>
    <t>36 Kings Road</t>
  </si>
  <si>
    <t>202 West Street</t>
  </si>
  <si>
    <t>29 Equinox Road</t>
  </si>
  <si>
    <t>Bay Side Mall</t>
  </si>
  <si>
    <t>105 Dollar drive Richards Bay</t>
  </si>
  <si>
    <t>16 Bisset Street</t>
  </si>
  <si>
    <t>Entrance No 7, 
Langeberg Road, 
Durban Harbour</t>
  </si>
  <si>
    <t>Pier 1 Bayhead Road</t>
  </si>
  <si>
    <t>Victoria Mall, 36 Scott Street, Newcastle</t>
  </si>
  <si>
    <t>Cummins</t>
  </si>
  <si>
    <t>0102011/01</t>
  </si>
  <si>
    <t>3965U</t>
  </si>
  <si>
    <t>U0360904</t>
  </si>
  <si>
    <t>608EA</t>
  </si>
  <si>
    <t>238DV</t>
  </si>
  <si>
    <t>Doosen</t>
  </si>
  <si>
    <t>No bar code</t>
  </si>
  <si>
    <t> U859052N</t>
  </si>
  <si>
    <t>6526J</t>
  </si>
  <si>
    <t> U8995495</t>
  </si>
  <si>
    <t>247DV</t>
  </si>
  <si>
    <t>Jasco</t>
  </si>
  <si>
    <t>196EE</t>
  </si>
  <si>
    <t>923DO</t>
  </si>
  <si>
    <t>Kirloskar</t>
  </si>
  <si>
    <t>Stamford</t>
  </si>
  <si>
    <t>H2305/2</t>
  </si>
  <si>
    <t>2375V</t>
  </si>
  <si>
    <t>D16030592C3A</t>
  </si>
  <si>
    <t>1626U</t>
  </si>
  <si>
    <t>MY29392</t>
  </si>
  <si>
    <t>171DV</t>
  </si>
  <si>
    <t>1623U</t>
  </si>
  <si>
    <t>MY28443</t>
  </si>
  <si>
    <t>D9A2A*7009162354</t>
  </si>
  <si>
    <t>1615U</t>
  </si>
  <si>
    <t>D9A2A*9009162382</t>
  </si>
  <si>
    <t>1617U</t>
  </si>
  <si>
    <t>Doosan</t>
  </si>
  <si>
    <t>EAYOE-800302</t>
  </si>
  <si>
    <t>EASOA-800256</t>
  </si>
  <si>
    <t>FDIOC-800330</t>
  </si>
  <si>
    <t>D16*029647*C3*A</t>
  </si>
  <si>
    <t>1630U</t>
  </si>
  <si>
    <t>D9AZA7009164697</t>
  </si>
  <si>
    <t>1619U</t>
  </si>
  <si>
    <t>D16029994C3A</t>
  </si>
  <si>
    <t>1625U</t>
  </si>
  <si>
    <t>DH 08-0028-01537</t>
  </si>
  <si>
    <t>Landlord</t>
  </si>
  <si>
    <t>DH 08-0029-01538</t>
  </si>
  <si>
    <t>D9A2A*7009162412</t>
  </si>
  <si>
    <t>1616U</t>
  </si>
  <si>
    <t>Inyata</t>
  </si>
  <si>
    <t>6810K017207</t>
  </si>
  <si>
    <t>H9305/2</t>
  </si>
  <si>
    <t>CUMMINS</t>
  </si>
  <si>
    <t>U 899585</t>
  </si>
  <si>
    <t>248DY</t>
  </si>
  <si>
    <t xml:space="preserve">Perkins </t>
  </si>
  <si>
    <t>HGB061161U097M</t>
  </si>
  <si>
    <t>3938U</t>
  </si>
  <si>
    <t>Kimberley</t>
  </si>
  <si>
    <t>Upington</t>
  </si>
  <si>
    <t>Toyota Building - Villiers &amp; Alan st</t>
  </si>
  <si>
    <t>Anchorley Building,26 Avenue</t>
  </si>
  <si>
    <t>CUMMINS801510001</t>
  </si>
  <si>
    <t>260EE</t>
  </si>
  <si>
    <t>MV23398</t>
  </si>
  <si>
    <t>1614U</t>
  </si>
  <si>
    <t>D12640886D1A</t>
  </si>
  <si>
    <t>1621U</t>
  </si>
  <si>
    <t>D16030781C3A</t>
  </si>
  <si>
    <t>1629U</t>
  </si>
  <si>
    <t>173836 / 004</t>
  </si>
  <si>
    <t>Fawde</t>
  </si>
  <si>
    <t xml:space="preserve">Volvo </t>
  </si>
  <si>
    <t>No serial number</t>
  </si>
  <si>
    <t>Online Monitoring Subscription fee for all Generators in all clusters</t>
  </si>
  <si>
    <t>Vat</t>
  </si>
  <si>
    <t xml:space="preserve"> Monthly Total Cost (Incl. Vat)</t>
  </si>
  <si>
    <t>Yearly Total Cost (Incl. Vat)</t>
  </si>
  <si>
    <t>Monthly Subscription Fee 
(Excl Vat</t>
  </si>
  <si>
    <t>Total Year 1</t>
  </si>
  <si>
    <t>Total Year 2</t>
  </si>
  <si>
    <t>Total Year 3</t>
  </si>
  <si>
    <t>Total Year 4</t>
  </si>
  <si>
    <t>Total Year 5</t>
  </si>
  <si>
    <t>Estimated Tender Value - 5 Years</t>
  </si>
  <si>
    <t>Proposed Annual Escalation  (%)</t>
  </si>
  <si>
    <t>Company Representative Name</t>
  </si>
  <si>
    <t>Role in Company</t>
  </si>
  <si>
    <t>4. Bidders are required to quote only for regions which they are bidding for; it will be costing for all items as indicated with Table headings (Table 1 to 6)</t>
  </si>
  <si>
    <t>5. Bidders to note that the pricing template per region is divided into the following: Table 1: Preventive Maintenance, Table 2: Online Monitoring System, Table 3: Annual Escalation percentage, Table 4: Hourly &amp; Daily Rates, Table 5: Material and Markup, Table 6: Travelling Expenses for Call Outs - Bidders to ensure that all tables are fully completed</t>
  </si>
  <si>
    <t>Item Description</t>
  </si>
  <si>
    <t>Travel rate for call outs &gt;50KM</t>
  </si>
  <si>
    <t>Travel rate for Diesel Replenishment</t>
  </si>
  <si>
    <t>Rate per Kilometre</t>
  </si>
  <si>
    <t xml:space="preserve">Item Description </t>
  </si>
  <si>
    <t>Total Estimate Tender Value</t>
  </si>
  <si>
    <t>12. Diesel costs will be a pass through cost without any mark-up and bidders will only be allowed to invoice for transportation as per rate quoted under Table 6.</t>
  </si>
  <si>
    <t>6. All prices provided by the bidder must EXCLUDE VAT, the formula in the tables will add VAT at 15% automatically. The prices must be given in South African Rand and must be all inclusive as no additional costs will be allowed.</t>
  </si>
  <si>
    <t>7. Bidders are required to submit a signed hardcopy and excel version of the pricing on a soft copy.</t>
  </si>
  <si>
    <r>
      <t xml:space="preserve">8.  The Bidders pricing is to remain </t>
    </r>
    <r>
      <rPr>
        <b/>
        <sz val="12"/>
        <color theme="1"/>
        <rFont val="Arial Narrow"/>
        <family val="2"/>
      </rPr>
      <t>firm/valid</t>
    </r>
    <r>
      <rPr>
        <sz val="12"/>
        <color theme="1"/>
        <rFont val="Arial Narrow"/>
        <family val="2"/>
      </rPr>
      <t xml:space="preserve"> for 180 days from the closing date of this tender; SARS reserves the right to negotiate with the recommended bidder prior to signing of the contract.</t>
    </r>
  </si>
  <si>
    <t>9. Bidders to take note that as part of the tender specification, the bidders are required to provide a cost for a monthly Subscription to online Monitoring system for all generators in the regions.</t>
  </si>
  <si>
    <t xml:space="preserve">10. The bidders to note that Weekly Tests will be conducted for 40 weeks; Monthly maintenance for 11 months and 1 Annual maintenance. </t>
  </si>
  <si>
    <t>11.The bidders must note that SARS will pay Call Out rates for kilometre's in access of 50km radius from the bidder's registered local offices.</t>
  </si>
  <si>
    <t>Business Hours</t>
  </si>
  <si>
    <t>After Hours</t>
  </si>
  <si>
    <t>Stand-by Hours</t>
  </si>
  <si>
    <t>Doringkloof B</t>
  </si>
  <si>
    <t>Doringkloof C</t>
  </si>
  <si>
    <t>Doringkloof A</t>
  </si>
  <si>
    <t xml:space="preserve">Region 3 Western Cape </t>
  </si>
  <si>
    <t>Region 7 Free State &amp; Northern Cape</t>
  </si>
  <si>
    <t xml:space="preserve">Region 4 Eastern Cape </t>
  </si>
  <si>
    <t>3. Bidders must take note that the tender is sub-divided into seven (7) Regions (Region 1 to Region 7), Bidders are required to complete pricing for ALL sites within a region. An incomplete pricing for any item within the region will deem the bid as non-responsive which will lead to SARS disqualifying the bid.</t>
  </si>
  <si>
    <t>RFP18 /2022</t>
  </si>
  <si>
    <t>RFP 18/2022</t>
  </si>
  <si>
    <t>3. Bidders must take note that the tender is sub-divided into  seven (7) Regions (Region 1 to Region 7), Bidders are required to complete pricing for ALL sites within a region. An incomplete pricing for any item within the region will deem the bid as non-responsive which will lead to SARS disqualifying the bid.</t>
  </si>
  <si>
    <t>3. Bidders must take note that the tender is sub-divided into  seven (7) Regions (Region 1 to Region seven 7), Bidders are required to complete pricing for ALL sites within a region. An incomplete pricing for any item within the region will deem the bid as non-responsive which will lead to SARS disqualifying the bid.</t>
  </si>
  <si>
    <t>3. Bidders must take note that the tender is sub-divided into seven (7) Regions (Region 1 to Region seven 7), Bidders are required to complete pricing for ALL sites within a region. An incomplete pricing for any item within the region will deem the bid as non-responsive which will lead to SARS disqualifying the bid.</t>
  </si>
  <si>
    <t>Volvo 400 kVA</t>
  </si>
  <si>
    <t xml:space="preserve">John Deere </t>
  </si>
  <si>
    <t>Landlord - Diesel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</si>
</sst>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11"/>
      <color rgb="FF000000"/>
      <name val="Arial Narrow"/>
      <family val="2"/>
    </font>
    <font>
      <u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1"/>
      <color rgb="FFFFFFFF"/>
      <name val="Arial Narrow"/>
      <family val="2"/>
    </font>
    <font>
      <b/>
      <sz val="12"/>
      <color rgb="FFFFFFFF"/>
      <name val="Arial Narrow"/>
      <family val="2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0"/>
      <name val="Arial Narrow"/>
      <family val="2"/>
    </font>
    <font>
      <b/>
      <u/>
      <sz val="14"/>
      <color theme="1"/>
      <name val="Arial Narrow"/>
      <family val="2"/>
    </font>
    <font>
      <b/>
      <sz val="11"/>
      <name val="Arial Narrow"/>
      <family val="2"/>
    </font>
    <font>
      <b/>
      <u/>
      <sz val="12"/>
      <color theme="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sz val="12"/>
      <name val="Arial Narrow"/>
      <family val="2"/>
    </font>
    <font>
      <sz val="8"/>
      <name val="Calibri"/>
      <family val="2"/>
      <scheme val="minor"/>
    </font>
    <font>
      <sz val="11"/>
      <color theme="0"/>
      <name val="Arial Narrow"/>
      <family val="2"/>
    </font>
    <font>
      <b/>
      <i/>
      <sz val="12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43">
    <xf numFmtId="0" fontId="0" fillId="0" borderId="0" xfId="0"/>
    <xf numFmtId="0" fontId="2" fillId="0" borderId="11" xfId="0" applyFont="1" applyBorder="1"/>
    <xf numFmtId="0" fontId="2" fillId="0" borderId="0" xfId="0" applyFont="1"/>
    <xf numFmtId="3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2" xfId="0" applyFont="1" applyBorder="1" applyAlignment="1" applyProtection="1">
      <alignment horizontal="justify" vertical="center" wrapText="1"/>
    </xf>
    <xf numFmtId="0" fontId="1" fillId="0" borderId="7" xfId="0" applyFont="1" applyBorder="1" applyAlignment="1" applyProtection="1">
      <alignment horizontal="justify" vertical="center" wrapText="1"/>
    </xf>
    <xf numFmtId="0" fontId="4" fillId="0" borderId="10" xfId="0" applyFont="1" applyBorder="1" applyAlignment="1" applyProtection="1">
      <alignment horizontal="justify" vertical="center" wrapText="1"/>
    </xf>
    <xf numFmtId="0" fontId="5" fillId="0" borderId="22" xfId="0" applyFont="1" applyBorder="1"/>
    <xf numFmtId="0" fontId="3" fillId="0" borderId="22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4" xfId="0" applyFont="1" applyBorder="1"/>
    <xf numFmtId="0" fontId="2" fillId="4" borderId="19" xfId="0" applyFont="1" applyFill="1" applyBorder="1"/>
    <xf numFmtId="0" fontId="2" fillId="4" borderId="26" xfId="0" applyFont="1" applyFill="1" applyBorder="1"/>
    <xf numFmtId="0" fontId="2" fillId="4" borderId="24" xfId="0" applyFont="1" applyFill="1" applyBorder="1" applyAlignment="1">
      <alignment wrapText="1"/>
    </xf>
    <xf numFmtId="0" fontId="2" fillId="4" borderId="19" xfId="0" applyFont="1" applyFill="1" applyBorder="1" applyAlignment="1">
      <alignment wrapText="1"/>
    </xf>
    <xf numFmtId="0" fontId="2" fillId="4" borderId="26" xfId="0" applyFont="1" applyFill="1" applyBorder="1" applyAlignment="1">
      <alignment wrapText="1"/>
    </xf>
    <xf numFmtId="0" fontId="2" fillId="4" borderId="30" xfId="0" applyFont="1" applyFill="1" applyBorder="1"/>
    <xf numFmtId="0" fontId="2" fillId="4" borderId="30" xfId="0" applyFont="1" applyFill="1" applyBorder="1" applyAlignment="1"/>
    <xf numFmtId="0" fontId="0" fillId="0" borderId="0" xfId="0" applyAlignment="1"/>
    <xf numFmtId="164" fontId="2" fillId="2" borderId="32" xfId="0" applyNumberFormat="1" applyFont="1" applyFill="1" applyBorder="1"/>
    <xf numFmtId="164" fontId="2" fillId="2" borderId="21" xfId="0" applyNumberFormat="1" applyFont="1" applyFill="1" applyBorder="1"/>
    <xf numFmtId="164" fontId="2" fillId="2" borderId="25" xfId="0" applyNumberFormat="1" applyFont="1" applyFill="1" applyBorder="1"/>
    <xf numFmtId="0" fontId="2" fillId="4" borderId="0" xfId="0" applyFont="1" applyFill="1"/>
    <xf numFmtId="0" fontId="8" fillId="5" borderId="34" xfId="0" applyFont="1" applyFill="1" applyBorder="1" applyAlignment="1">
      <alignment horizontal="justify" vertical="center" wrapText="1"/>
    </xf>
    <xf numFmtId="0" fontId="8" fillId="5" borderId="35" xfId="0" applyFont="1" applyFill="1" applyBorder="1" applyAlignment="1">
      <alignment horizontal="justify" vertical="center" wrapText="1"/>
    </xf>
    <xf numFmtId="0" fontId="2" fillId="4" borderId="36" xfId="0" applyFont="1" applyFill="1" applyBorder="1" applyAlignment="1">
      <alignment horizontal="justify" vertical="center" wrapText="1"/>
    </xf>
    <xf numFmtId="0" fontId="2" fillId="2" borderId="37" xfId="0" applyFont="1" applyFill="1" applyBorder="1" applyAlignment="1">
      <alignment horizontal="justify" vertical="center" wrapText="1"/>
    </xf>
    <xf numFmtId="0" fontId="9" fillId="5" borderId="34" xfId="0" applyFont="1" applyFill="1" applyBorder="1" applyAlignment="1">
      <alignment horizontal="left" vertical="center" wrapText="1" indent="1"/>
    </xf>
    <xf numFmtId="0" fontId="9" fillId="5" borderId="35" xfId="0" applyFont="1" applyFill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 indent="1"/>
    </xf>
    <xf numFmtId="0" fontId="10" fillId="2" borderId="37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6" fillId="0" borderId="37" xfId="0" applyFont="1" applyBorder="1" applyAlignment="1">
      <alignment horizontal="left" vertical="center" wrapText="1" indent="6"/>
    </xf>
    <xf numFmtId="0" fontId="1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textRotation="90" wrapText="1"/>
    </xf>
    <xf numFmtId="0" fontId="4" fillId="0" borderId="0" xfId="0" applyFont="1" applyBorder="1" applyAlignment="1" applyProtection="1">
      <alignment horizontal="justify" vertical="center" wrapText="1"/>
    </xf>
    <xf numFmtId="1" fontId="2" fillId="4" borderId="11" xfId="0" applyNumberFormat="1" applyFont="1" applyFill="1" applyBorder="1" applyAlignment="1">
      <alignment horizontal="center"/>
    </xf>
    <xf numFmtId="0" fontId="1" fillId="0" borderId="0" xfId="0" applyFont="1" applyAlignment="1" applyProtection="1">
      <alignment horizontal="center" vertical="center"/>
    </xf>
    <xf numFmtId="0" fontId="0" fillId="4" borderId="30" xfId="0" applyFill="1" applyBorder="1"/>
    <xf numFmtId="0" fontId="2" fillId="4" borderId="39" xfId="0" applyFont="1" applyFill="1" applyBorder="1"/>
    <xf numFmtId="164" fontId="2" fillId="2" borderId="40" xfId="0" applyNumberFormat="1" applyFont="1" applyFill="1" applyBorder="1"/>
    <xf numFmtId="0" fontId="2" fillId="4" borderId="24" xfId="0" applyFont="1" applyFill="1" applyBorder="1"/>
    <xf numFmtId="0" fontId="6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6"/>
    </xf>
    <xf numFmtId="0" fontId="10" fillId="0" borderId="41" xfId="0" applyFont="1" applyBorder="1" applyAlignment="1">
      <alignment horizontal="left" vertical="center" wrapText="1" indent="1"/>
    </xf>
    <xf numFmtId="0" fontId="10" fillId="2" borderId="42" xfId="0" applyFont="1" applyFill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 indent="1"/>
    </xf>
    <xf numFmtId="0" fontId="6" fillId="0" borderId="44" xfId="0" applyFont="1" applyBorder="1" applyAlignment="1">
      <alignment horizontal="left" vertical="center" wrapText="1" indent="6"/>
    </xf>
    <xf numFmtId="0" fontId="6" fillId="0" borderId="5" xfId="0" applyFont="1" applyBorder="1" applyAlignment="1">
      <alignment horizontal="left" vertical="center" wrapText="1" indent="6"/>
    </xf>
    <xf numFmtId="0" fontId="7" fillId="0" borderId="2" xfId="0" applyFont="1" applyBorder="1" applyAlignment="1" applyProtection="1">
      <alignment horizontal="justify" vertical="center" wrapText="1"/>
    </xf>
    <xf numFmtId="0" fontId="10" fillId="0" borderId="0" xfId="0" applyFont="1"/>
    <xf numFmtId="0" fontId="6" fillId="0" borderId="7" xfId="0" applyFont="1" applyBorder="1" applyAlignment="1" applyProtection="1">
      <alignment horizontal="justify" vertical="center" wrapText="1"/>
    </xf>
    <xf numFmtId="0" fontId="7" fillId="0" borderId="10" xfId="0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12" xfId="0" applyFont="1" applyFill="1" applyBorder="1" applyAlignment="1">
      <alignment horizontal="center"/>
    </xf>
    <xf numFmtId="0" fontId="9" fillId="5" borderId="34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2" xfId="0" applyFont="1" applyBorder="1"/>
    <xf numFmtId="0" fontId="6" fillId="0" borderId="38" xfId="0" applyFont="1" applyBorder="1" applyAlignment="1" applyProtection="1">
      <alignment vertical="center"/>
    </xf>
    <xf numFmtId="0" fontId="6" fillId="0" borderId="3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12" fillId="3" borderId="15" xfId="0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wrapText="1"/>
    </xf>
    <xf numFmtId="0" fontId="12" fillId="3" borderId="17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0" xfId="0" applyFont="1" applyAlignment="1" applyProtection="1">
      <alignment horizontal="center" vertical="center"/>
    </xf>
    <xf numFmtId="164" fontId="2" fillId="7" borderId="11" xfId="0" applyNumberFormat="1" applyFont="1" applyFill="1" applyBorder="1"/>
    <xf numFmtId="164" fontId="6" fillId="0" borderId="0" xfId="0" applyNumberFormat="1" applyFont="1" applyBorder="1" applyAlignment="1"/>
    <xf numFmtId="164" fontId="6" fillId="0" borderId="25" xfId="0" applyNumberFormat="1" applyFont="1" applyBorder="1" applyAlignment="1"/>
    <xf numFmtId="164" fontId="6" fillId="0" borderId="21" xfId="0" applyNumberFormat="1" applyFont="1" applyBorder="1" applyAlignment="1"/>
    <xf numFmtId="0" fontId="1" fillId="0" borderId="0" xfId="0" applyFont="1" applyBorder="1" applyAlignment="1" applyProtection="1">
      <alignment horizontal="left"/>
    </xf>
    <xf numFmtId="164" fontId="2" fillId="2" borderId="11" xfId="1" applyNumberFormat="1" applyFont="1" applyFill="1" applyBorder="1" applyAlignment="1" applyProtection="1">
      <alignment horizontal="left"/>
      <protection locked="0"/>
    </xf>
    <xf numFmtId="0" fontId="15" fillId="0" borderId="0" xfId="0" applyFont="1"/>
    <xf numFmtId="164" fontId="2" fillId="7" borderId="11" xfId="0" applyNumberFormat="1" applyFont="1" applyFill="1" applyBorder="1" applyAlignment="1">
      <alignment horizontal="right"/>
    </xf>
    <xf numFmtId="164" fontId="2" fillId="4" borderId="11" xfId="0" applyNumberFormat="1" applyFont="1" applyFill="1" applyBorder="1" applyAlignment="1">
      <alignment horizontal="right"/>
    </xf>
    <xf numFmtId="0" fontId="1" fillId="0" borderId="0" xfId="0" applyFont="1" applyBorder="1" applyAlignment="1" applyProtection="1"/>
    <xf numFmtId="164" fontId="2" fillId="2" borderId="12" xfId="1" applyNumberFormat="1" applyFont="1" applyFill="1" applyBorder="1" applyAlignment="1" applyProtection="1">
      <alignment horizontal="right"/>
      <protection locked="0"/>
    </xf>
    <xf numFmtId="0" fontId="18" fillId="3" borderId="8" xfId="0" applyFont="1" applyFill="1" applyBorder="1" applyAlignment="1">
      <alignment horizontal="center"/>
    </xf>
    <xf numFmtId="0" fontId="18" fillId="3" borderId="13" xfId="0" applyFont="1" applyFill="1" applyBorder="1" applyAlignment="1">
      <alignment horizontal="center"/>
    </xf>
    <xf numFmtId="0" fontId="2" fillId="0" borderId="47" xfId="0" applyFont="1" applyBorder="1" applyAlignment="1">
      <alignment horizontal="left"/>
    </xf>
    <xf numFmtId="10" fontId="2" fillId="2" borderId="48" xfId="2" applyNumberFormat="1" applyFont="1" applyFill="1" applyBorder="1"/>
    <xf numFmtId="0" fontId="12" fillId="3" borderId="1" xfId="0" applyFont="1" applyFill="1" applyBorder="1" applyAlignment="1">
      <alignment horizontal="center" wrapText="1"/>
    </xf>
    <xf numFmtId="0" fontId="2" fillId="0" borderId="24" xfId="0" applyFont="1" applyBorder="1" applyAlignment="1" applyProtection="1">
      <alignment horizontal="left" wrapText="1"/>
    </xf>
    <xf numFmtId="164" fontId="2" fillId="2" borderId="25" xfId="1" applyNumberFormat="1" applyFont="1" applyFill="1" applyBorder="1" applyAlignment="1" applyProtection="1">
      <alignment horizontal="left"/>
      <protection locked="0"/>
    </xf>
    <xf numFmtId="0" fontId="2" fillId="0" borderId="19" xfId="0" applyFont="1" applyBorder="1" applyAlignment="1" applyProtection="1">
      <alignment horizontal="left" wrapText="1"/>
    </xf>
    <xf numFmtId="164" fontId="2" fillId="2" borderId="20" xfId="1" applyNumberFormat="1" applyFont="1" applyFill="1" applyBorder="1" applyAlignment="1" applyProtection="1">
      <alignment horizontal="left"/>
      <protection locked="0"/>
    </xf>
    <xf numFmtId="164" fontId="2" fillId="2" borderId="21" xfId="1" applyNumberFormat="1" applyFont="1" applyFill="1" applyBorder="1" applyAlignment="1" applyProtection="1">
      <alignment horizontal="left"/>
      <protection locked="0"/>
    </xf>
    <xf numFmtId="0" fontId="12" fillId="3" borderId="51" xfId="0" applyFont="1" applyFill="1" applyBorder="1" applyAlignment="1">
      <alignment horizontal="center" wrapText="1"/>
    </xf>
    <xf numFmtId="164" fontId="2" fillId="4" borderId="32" xfId="0" applyNumberFormat="1" applyFont="1" applyFill="1" applyBorder="1"/>
    <xf numFmtId="0" fontId="6" fillId="6" borderId="12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49" xfId="0" applyFont="1" applyBorder="1" applyAlignment="1" applyProtection="1">
      <alignment horizontal="left" wrapText="1"/>
    </xf>
    <xf numFmtId="164" fontId="2" fillId="2" borderId="52" xfId="1" applyNumberFormat="1" applyFont="1" applyFill="1" applyBorder="1" applyAlignment="1" applyProtection="1">
      <alignment horizontal="left"/>
      <protection locked="0"/>
    </xf>
    <xf numFmtId="164" fontId="2" fillId="2" borderId="50" xfId="1" applyNumberFormat="1" applyFont="1" applyFill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horizontal="center"/>
    </xf>
    <xf numFmtId="164" fontId="2" fillId="4" borderId="0" xfId="1" applyNumberFormat="1" applyFont="1" applyFill="1" applyBorder="1" applyAlignment="1" applyProtection="1">
      <alignment horizontal="right"/>
      <protection locked="0"/>
    </xf>
    <xf numFmtId="0" fontId="16" fillId="0" borderId="11" xfId="0" applyFont="1" applyBorder="1"/>
    <xf numFmtId="0" fontId="16" fillId="0" borderId="11" xfId="0" applyFont="1" applyBorder="1" applyAlignment="1" applyProtection="1">
      <alignment horizontal="left" wrapText="1"/>
    </xf>
    <xf numFmtId="10" fontId="2" fillId="2" borderId="11" xfId="0" applyNumberFormat="1" applyFont="1" applyFill="1" applyBorder="1"/>
    <xf numFmtId="0" fontId="16" fillId="0" borderId="12" xfId="0" applyFont="1" applyBorder="1" applyAlignment="1" applyProtection="1">
      <alignment horizontal="left" wrapText="1"/>
    </xf>
    <xf numFmtId="0" fontId="2" fillId="4" borderId="30" xfId="0" applyFont="1" applyFill="1" applyBorder="1" applyAlignment="1">
      <alignment horizontal="left" vertical="center" wrapText="1"/>
    </xf>
    <xf numFmtId="0" fontId="19" fillId="4" borderId="0" xfId="0" applyFont="1" applyFill="1" applyBorder="1"/>
    <xf numFmtId="0" fontId="0" fillId="0" borderId="0" xfId="0" applyBorder="1"/>
    <xf numFmtId="0" fontId="3" fillId="4" borderId="27" xfId="0" applyFont="1" applyFill="1" applyBorder="1" applyAlignment="1"/>
    <xf numFmtId="0" fontId="3" fillId="4" borderId="28" xfId="0" applyFont="1" applyFill="1" applyBorder="1" applyAlignment="1"/>
    <xf numFmtId="0" fontId="2" fillId="4" borderId="29" xfId="0" applyFont="1" applyFill="1" applyBorder="1"/>
    <xf numFmtId="0" fontId="19" fillId="4" borderId="23" xfId="0" applyFont="1" applyFill="1" applyBorder="1"/>
    <xf numFmtId="0" fontId="18" fillId="3" borderId="11" xfId="0" applyFont="1" applyFill="1" applyBorder="1" applyAlignment="1">
      <alignment horizontal="center"/>
    </xf>
    <xf numFmtId="10" fontId="2" fillId="2" borderId="11" xfId="2" applyNumberFormat="1" applyFont="1" applyFill="1" applyBorder="1"/>
    <xf numFmtId="0" fontId="1" fillId="0" borderId="0" xfId="0" applyFont="1" applyAlignment="1" applyProtection="1">
      <alignment horizontal="center" vertical="center"/>
    </xf>
    <xf numFmtId="0" fontId="6" fillId="6" borderId="3" xfId="0" applyFont="1" applyFill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2" fillId="0" borderId="53" xfId="0" applyFont="1" applyBorder="1" applyAlignment="1">
      <alignment horizontal="center"/>
    </xf>
    <xf numFmtId="3" fontId="2" fillId="4" borderId="11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24" xfId="0" applyFont="1" applyBorder="1" applyAlignment="1">
      <alignment vertical="center"/>
    </xf>
    <xf numFmtId="0" fontId="22" fillId="4" borderId="0" xfId="0" applyFont="1" applyFill="1"/>
    <xf numFmtId="0" fontId="12" fillId="3" borderId="40" xfId="0" applyFont="1" applyFill="1" applyBorder="1" applyAlignment="1">
      <alignment horizontal="center" wrapText="1"/>
    </xf>
    <xf numFmtId="0" fontId="22" fillId="0" borderId="0" xfId="0" applyFont="1"/>
    <xf numFmtId="0" fontId="1" fillId="0" borderId="0" xfId="0" applyFont="1" applyAlignment="1" applyProtection="1">
      <alignment horizontal="center" vertical="center"/>
    </xf>
    <xf numFmtId="0" fontId="4" fillId="0" borderId="15" xfId="0" applyFont="1" applyBorder="1" applyAlignment="1" applyProtection="1">
      <alignment horizontal="justify" vertical="center" wrapText="1"/>
    </xf>
    <xf numFmtId="0" fontId="4" fillId="0" borderId="17" xfId="0" applyFont="1" applyBorder="1" applyAlignment="1" applyProtection="1">
      <alignment horizontal="center" vertical="center" wrapText="1"/>
    </xf>
    <xf numFmtId="164" fontId="1" fillId="2" borderId="11" xfId="0" applyNumberFormat="1" applyFont="1" applyFill="1" applyBorder="1"/>
    <xf numFmtId="164" fontId="1" fillId="0" borderId="11" xfId="0" applyNumberFormat="1" applyFont="1" applyBorder="1" applyAlignment="1"/>
    <xf numFmtId="164" fontId="2" fillId="0" borderId="11" xfId="0" applyNumberFormat="1" applyFont="1" applyBorder="1"/>
    <xf numFmtId="164" fontId="1" fillId="0" borderId="0" xfId="0" applyNumberFormat="1" applyFont="1" applyBorder="1" applyAlignment="1"/>
    <xf numFmtId="164" fontId="2" fillId="0" borderId="0" xfId="0" applyNumberFormat="1" applyFont="1" applyBorder="1"/>
    <xf numFmtId="0" fontId="2" fillId="2" borderId="11" xfId="0" applyFont="1" applyFill="1" applyBorder="1"/>
    <xf numFmtId="0" fontId="1" fillId="0" borderId="0" xfId="0" applyFont="1" applyAlignment="1">
      <alignment horizontal="center"/>
    </xf>
    <xf numFmtId="0" fontId="2" fillId="0" borderId="18" xfId="0" applyFont="1" applyBorder="1"/>
    <xf numFmtId="0" fontId="2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right"/>
    </xf>
    <xf numFmtId="0" fontId="2" fillId="0" borderId="24" xfId="0" applyFont="1" applyBorder="1" applyAlignment="1">
      <alignment horizontal="left" wrapText="1"/>
    </xf>
    <xf numFmtId="0" fontId="4" fillId="0" borderId="54" xfId="0" applyFont="1" applyBorder="1" applyAlignment="1" applyProtection="1">
      <alignment horizontal="justify" vertical="center" wrapText="1"/>
    </xf>
    <xf numFmtId="0" fontId="1" fillId="0" borderId="55" xfId="0" applyFont="1" applyBorder="1" applyAlignment="1" applyProtection="1">
      <alignment horizontal="justify" vertical="center" wrapText="1"/>
    </xf>
    <xf numFmtId="0" fontId="1" fillId="0" borderId="56" xfId="0" applyFont="1" applyBorder="1" applyAlignment="1" applyProtection="1">
      <alignment horizontal="justify" vertical="center" wrapText="1"/>
    </xf>
    <xf numFmtId="0" fontId="4" fillId="0" borderId="9" xfId="0" applyFont="1" applyBorder="1" applyAlignment="1" applyProtection="1">
      <alignment horizontal="justify" vertical="center" wrapText="1"/>
    </xf>
    <xf numFmtId="0" fontId="2" fillId="0" borderId="30" xfId="0" applyFont="1" applyBorder="1"/>
    <xf numFmtId="0" fontId="4" fillId="0" borderId="12" xfId="0" applyFont="1" applyBorder="1" applyAlignment="1" applyProtection="1">
      <alignment horizontal="justify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left" wrapText="1"/>
    </xf>
    <xf numFmtId="164" fontId="1" fillId="2" borderId="12" xfId="0" applyNumberFormat="1" applyFont="1" applyFill="1" applyBorder="1"/>
    <xf numFmtId="164" fontId="6" fillId="0" borderId="12" xfId="0" applyNumberFormat="1" applyFont="1" applyBorder="1" applyAlignment="1">
      <alignment horizontal="right"/>
    </xf>
    <xf numFmtId="0" fontId="18" fillId="3" borderId="12" xfId="0" applyFon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10" fontId="2" fillId="2" borderId="12" xfId="2" applyNumberFormat="1" applyFont="1" applyFill="1" applyBorder="1"/>
    <xf numFmtId="0" fontId="2" fillId="2" borderId="12" xfId="0" applyFont="1" applyFill="1" applyBorder="1"/>
    <xf numFmtId="0" fontId="12" fillId="3" borderId="12" xfId="0" applyFont="1" applyFill="1" applyBorder="1" applyAlignment="1">
      <alignment horizontal="center" wrapText="1"/>
    </xf>
    <xf numFmtId="164" fontId="1" fillId="0" borderId="12" xfId="0" applyNumberFormat="1" applyFont="1" applyBorder="1" applyAlignment="1"/>
    <xf numFmtId="164" fontId="2" fillId="0" borderId="12" xfId="0" applyNumberFormat="1" applyFont="1" applyBorder="1"/>
    <xf numFmtId="0" fontId="2" fillId="0" borderId="12" xfId="0" applyFont="1" applyBorder="1" applyAlignment="1" applyProtection="1">
      <alignment horizontal="left" wrapText="1"/>
    </xf>
    <xf numFmtId="164" fontId="2" fillId="2" borderId="12" xfId="1" applyNumberFormat="1" applyFont="1" applyFill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justify" vertical="center" wrapText="1"/>
    </xf>
    <xf numFmtId="164" fontId="1" fillId="0" borderId="12" xfId="0" applyNumberFormat="1" applyFont="1" applyBorder="1"/>
    <xf numFmtId="0" fontId="1" fillId="0" borderId="12" xfId="0" applyFont="1" applyBorder="1" applyAlignment="1" applyProtection="1">
      <alignment horizontal="left"/>
    </xf>
    <xf numFmtId="0" fontId="2" fillId="0" borderId="24" xfId="0" applyFont="1" applyFill="1" applyBorder="1"/>
    <xf numFmtId="0" fontId="2" fillId="0" borderId="11" xfId="0" applyFont="1" applyFill="1" applyBorder="1"/>
    <xf numFmtId="0" fontId="1" fillId="0" borderId="0" xfId="0" applyFont="1" applyAlignment="1" applyProtection="1">
      <alignment horizontal="center" vertical="center"/>
    </xf>
    <xf numFmtId="0" fontId="6" fillId="6" borderId="12" xfId="0" applyFont="1" applyFill="1" applyBorder="1" applyAlignment="1">
      <alignment horizontal="center"/>
    </xf>
    <xf numFmtId="164" fontId="2" fillId="7" borderId="45" xfId="0" applyNumberFormat="1" applyFont="1" applyFill="1" applyBorder="1"/>
    <xf numFmtId="0" fontId="0" fillId="4" borderId="0" xfId="0" applyFill="1"/>
    <xf numFmtId="0" fontId="13" fillId="4" borderId="0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7" fillId="0" borderId="1" xfId="0" applyFont="1" applyBorder="1" applyAlignment="1" applyProtection="1">
      <alignment horizontal="center" vertical="center" textRotation="90" wrapText="1"/>
    </xf>
    <xf numFmtId="0" fontId="7" fillId="0" borderId="6" xfId="0" applyFont="1" applyBorder="1" applyAlignment="1" applyProtection="1">
      <alignment horizontal="center" vertical="center" textRotation="90" wrapText="1"/>
    </xf>
    <xf numFmtId="0" fontId="7" fillId="0" borderId="9" xfId="0" applyFont="1" applyBorder="1" applyAlignment="1" applyProtection="1">
      <alignment horizontal="center" vertical="center" textRotation="90" wrapText="1"/>
    </xf>
    <xf numFmtId="0" fontId="7" fillId="0" borderId="3" xfId="0" applyFont="1" applyBorder="1" applyAlignment="1" applyProtection="1">
      <alignment wrapText="1"/>
    </xf>
    <xf numFmtId="0" fontId="7" fillId="0" borderId="4" xfId="0" applyFont="1" applyBorder="1" applyAlignment="1" applyProtection="1">
      <alignment wrapText="1"/>
    </xf>
    <xf numFmtId="0" fontId="7" fillId="0" borderId="5" xfId="0" applyFont="1" applyBorder="1" applyAlignment="1" applyProtection="1">
      <alignment wrapText="1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2" borderId="4" xfId="0" applyFont="1" applyFill="1" applyBorder="1" applyAlignment="1" applyProtection="1">
      <alignment horizontal="left" wrapText="1"/>
      <protection locked="0"/>
    </xf>
    <xf numFmtId="0" fontId="7" fillId="2" borderId="5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13" fillId="4" borderId="33" xfId="0" applyFont="1" applyFill="1" applyBorder="1" applyAlignment="1">
      <alignment horizontal="left"/>
    </xf>
    <xf numFmtId="0" fontId="4" fillId="0" borderId="1" xfId="0" applyFont="1" applyBorder="1" applyAlignment="1" applyProtection="1">
      <alignment horizontal="center" vertical="center" textRotation="90" wrapText="1"/>
    </xf>
    <xf numFmtId="0" fontId="4" fillId="0" borderId="6" xfId="0" applyFont="1" applyBorder="1" applyAlignment="1" applyProtection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 textRotation="90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0" fillId="4" borderId="30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4" borderId="31" xfId="0" applyFont="1" applyFill="1" applyBorder="1" applyAlignment="1">
      <alignment horizontal="left"/>
    </xf>
    <xf numFmtId="0" fontId="10" fillId="4" borderId="30" xfId="0" applyFont="1" applyFill="1" applyBorder="1" applyAlignment="1">
      <alignment wrapText="1"/>
    </xf>
    <xf numFmtId="0" fontId="10" fillId="4" borderId="0" xfId="0" applyFont="1" applyFill="1" applyBorder="1" applyAlignment="1">
      <alignment wrapText="1"/>
    </xf>
    <xf numFmtId="0" fontId="10" fillId="4" borderId="31" xfId="0" applyFont="1" applyFill="1" applyBorder="1" applyAlignment="1">
      <alignment wrapText="1"/>
    </xf>
    <xf numFmtId="0" fontId="20" fillId="4" borderId="30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0" fillId="4" borderId="31" xfId="0" applyFont="1" applyFill="1" applyBorder="1" applyAlignment="1">
      <alignment horizontal="left" wrapText="1"/>
    </xf>
    <xf numFmtId="0" fontId="23" fillId="4" borderId="30" xfId="0" applyFont="1" applyFill="1" applyBorder="1" applyAlignment="1">
      <alignment horizontal="left"/>
    </xf>
    <xf numFmtId="0" fontId="23" fillId="4" borderId="0" xfId="0" applyFont="1" applyFill="1" applyBorder="1" applyAlignment="1">
      <alignment horizontal="left"/>
    </xf>
    <xf numFmtId="0" fontId="23" fillId="4" borderId="31" xfId="0" applyFont="1" applyFill="1" applyBorder="1" applyAlignment="1">
      <alignment horizontal="left"/>
    </xf>
    <xf numFmtId="0" fontId="10" fillId="4" borderId="3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horizontal="left" wrapText="1"/>
    </xf>
    <xf numFmtId="0" fontId="10" fillId="4" borderId="31" xfId="0" applyFont="1" applyFill="1" applyBorder="1" applyAlignment="1">
      <alignment horizontal="left" wrapText="1"/>
    </xf>
    <xf numFmtId="0" fontId="10" fillId="4" borderId="30" xfId="0" applyFont="1" applyFill="1" applyBorder="1" applyAlignment="1"/>
    <xf numFmtId="0" fontId="10" fillId="4" borderId="0" xfId="0" applyFont="1" applyFill="1" applyBorder="1" applyAlignment="1"/>
    <xf numFmtId="0" fontId="10" fillId="4" borderId="31" xfId="0" applyFont="1" applyFill="1" applyBorder="1" applyAlignment="1"/>
    <xf numFmtId="0" fontId="10" fillId="4" borderId="10" xfId="0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1" fillId="8" borderId="3" xfId="0" applyFont="1" applyFill="1" applyBorder="1" applyAlignment="1" applyProtection="1">
      <alignment horizontal="center" wrapText="1"/>
    </xf>
    <xf numFmtId="0" fontId="1" fillId="8" borderId="5" xfId="0" applyFont="1" applyFill="1" applyBorder="1" applyAlignment="1" applyProtection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wrapText="1"/>
    </xf>
    <xf numFmtId="0" fontId="4" fillId="2" borderId="47" xfId="0" applyFont="1" applyFill="1" applyBorder="1" applyAlignment="1" applyProtection="1">
      <alignment horizontal="center" wrapText="1"/>
      <protection locked="0"/>
    </xf>
    <xf numFmtId="0" fontId="4" fillId="2" borderId="48" xfId="0" applyFont="1" applyFill="1" applyBorder="1" applyAlignment="1" applyProtection="1">
      <alignment horizontal="center" wrapText="1"/>
      <protection locked="0"/>
    </xf>
    <xf numFmtId="0" fontId="6" fillId="0" borderId="2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14" fillId="8" borderId="8" xfId="0" applyFont="1" applyFill="1" applyBorder="1" applyAlignment="1" applyProtection="1">
      <alignment horizontal="center"/>
    </xf>
    <xf numFmtId="0" fontId="14" fillId="8" borderId="13" xfId="0" applyFont="1" applyFill="1" applyBorder="1" applyAlignment="1" applyProtection="1">
      <alignment horizontal="center"/>
    </xf>
    <xf numFmtId="0" fontId="14" fillId="8" borderId="14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6" fillId="6" borderId="12" xfId="0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wrapText="1"/>
    </xf>
    <xf numFmtId="0" fontId="4" fillId="2" borderId="12" xfId="0" applyFont="1" applyFill="1" applyBorder="1" applyAlignment="1" applyProtection="1">
      <alignment horizontal="center" wrapText="1"/>
      <protection locked="0"/>
    </xf>
    <xf numFmtId="0" fontId="14" fillId="8" borderId="12" xfId="0" applyFont="1" applyFill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 vertical="center" textRotation="90" wrapText="1"/>
    </xf>
    <xf numFmtId="3" fontId="2" fillId="4" borderId="53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7"/>
  <sheetViews>
    <sheetView topLeftCell="A38" zoomScaleNormal="100" workbookViewId="0">
      <selection sqref="A1:G66"/>
    </sheetView>
  </sheetViews>
  <sheetFormatPr defaultColWidth="8.85546875" defaultRowHeight="51.6" customHeight="1" x14ac:dyDescent="0.3"/>
  <cols>
    <col min="1" max="1" width="8.85546875" style="2"/>
    <col min="2" max="2" width="55" style="2" customWidth="1"/>
    <col min="3" max="3" width="35.140625" style="2" customWidth="1"/>
    <col min="4" max="4" width="32.7109375" style="2" customWidth="1"/>
    <col min="5" max="16384" width="8.85546875" style="2"/>
  </cols>
  <sheetData>
    <row r="1" spans="1:7" s="52" customFormat="1" ht="16.5" thickBot="1" x14ac:dyDescent="0.3">
      <c r="A1" s="173" t="s">
        <v>0</v>
      </c>
      <c r="B1" s="51" t="s">
        <v>1</v>
      </c>
      <c r="C1" s="176" t="s">
        <v>50</v>
      </c>
      <c r="D1" s="177"/>
      <c r="E1" s="177"/>
      <c r="F1" s="177"/>
      <c r="G1" s="178"/>
    </row>
    <row r="2" spans="1:7" s="52" customFormat="1" ht="16.5" thickBot="1" x14ac:dyDescent="0.3">
      <c r="A2" s="174"/>
      <c r="B2" s="53" t="s">
        <v>2</v>
      </c>
      <c r="C2" s="176" t="s">
        <v>3</v>
      </c>
      <c r="D2" s="177"/>
      <c r="E2" s="177"/>
      <c r="F2" s="177"/>
      <c r="G2" s="178"/>
    </row>
    <row r="3" spans="1:7" s="52" customFormat="1" ht="16.5" thickBot="1" x14ac:dyDescent="0.3">
      <c r="A3" s="174"/>
      <c r="B3" s="53" t="s">
        <v>4</v>
      </c>
      <c r="C3" s="176" t="s">
        <v>5</v>
      </c>
      <c r="D3" s="177"/>
      <c r="E3" s="177"/>
      <c r="F3" s="177"/>
      <c r="G3" s="178"/>
    </row>
    <row r="4" spans="1:7" s="52" customFormat="1" ht="16.5" thickBot="1" x14ac:dyDescent="0.3">
      <c r="A4" s="175"/>
      <c r="B4" s="54" t="s">
        <v>6</v>
      </c>
      <c r="C4" s="179"/>
      <c r="D4" s="180"/>
      <c r="E4" s="180"/>
      <c r="F4" s="180"/>
      <c r="G4" s="181"/>
    </row>
    <row r="5" spans="1:7" ht="32.450000000000003" customHeight="1" x14ac:dyDescent="0.3"/>
    <row r="6" spans="1:7" ht="19.5" thickBot="1" x14ac:dyDescent="0.35">
      <c r="B6" s="172" t="s">
        <v>16</v>
      </c>
      <c r="C6" s="172"/>
    </row>
    <row r="7" spans="1:7" s="55" customFormat="1" ht="18.600000000000001" customHeight="1" thickBot="1" x14ac:dyDescent="0.35">
      <c r="B7" s="56" t="s">
        <v>10</v>
      </c>
      <c r="C7" s="57" t="s">
        <v>17</v>
      </c>
    </row>
    <row r="8" spans="1:7" ht="16.5" x14ac:dyDescent="0.3">
      <c r="B8" s="14" t="s">
        <v>40</v>
      </c>
      <c r="C8" s="21"/>
    </row>
    <row r="9" spans="1:7" ht="16.5" x14ac:dyDescent="0.3">
      <c r="B9" s="41" t="s">
        <v>37</v>
      </c>
      <c r="C9" s="42"/>
    </row>
    <row r="10" spans="1:7" ht="16.5" x14ac:dyDescent="0.3">
      <c r="B10" s="43" t="s">
        <v>38</v>
      </c>
      <c r="C10" s="23"/>
    </row>
    <row r="11" spans="1:7" ht="17.25" thickBot="1" x14ac:dyDescent="0.35">
      <c r="B11" s="13" t="s">
        <v>39</v>
      </c>
      <c r="C11" s="22"/>
    </row>
    <row r="12" spans="1:7" ht="16.5" x14ac:dyDescent="0.3">
      <c r="B12" s="182"/>
      <c r="C12" s="182"/>
    </row>
    <row r="13" spans="1:7" ht="19.5" thickBot="1" x14ac:dyDescent="0.35">
      <c r="B13" s="172" t="s">
        <v>18</v>
      </c>
      <c r="C13" s="172"/>
    </row>
    <row r="14" spans="1:7" ht="20.45" customHeight="1" thickBot="1" x14ac:dyDescent="0.35">
      <c r="B14" s="57" t="s">
        <v>10</v>
      </c>
      <c r="C14" s="57" t="s">
        <v>21</v>
      </c>
    </row>
    <row r="15" spans="1:7" ht="33" x14ac:dyDescent="0.3">
      <c r="B15" s="17" t="s">
        <v>19</v>
      </c>
      <c r="C15" s="21"/>
    </row>
    <row r="16" spans="1:7" ht="33" x14ac:dyDescent="0.3">
      <c r="B16" s="15" t="s">
        <v>20</v>
      </c>
      <c r="C16" s="23"/>
    </row>
    <row r="17" spans="2:4" ht="33.75" thickBot="1" x14ac:dyDescent="0.35">
      <c r="B17" s="16" t="s">
        <v>22</v>
      </c>
      <c r="C17" s="22"/>
    </row>
    <row r="18" spans="2:4" ht="17.25" thickBot="1" x14ac:dyDescent="0.35">
      <c r="B18" s="16" t="s">
        <v>51</v>
      </c>
      <c r="C18" s="22"/>
    </row>
    <row r="19" spans="2:4" ht="16.5" x14ac:dyDescent="0.3">
      <c r="B19" s="24"/>
      <c r="C19" s="24"/>
    </row>
    <row r="20" spans="2:4" ht="19.5" thickBot="1" x14ac:dyDescent="0.35">
      <c r="B20" s="183" t="s">
        <v>23</v>
      </c>
      <c r="C20" s="183"/>
    </row>
    <row r="21" spans="2:4" ht="23.45" customHeight="1" thickBot="1" x14ac:dyDescent="0.35">
      <c r="B21" s="25" t="s">
        <v>24</v>
      </c>
      <c r="C21" s="26" t="s">
        <v>25</v>
      </c>
    </row>
    <row r="22" spans="2:4" ht="30" customHeight="1" thickBot="1" x14ac:dyDescent="0.35">
      <c r="B22" s="27" t="s">
        <v>26</v>
      </c>
      <c r="C22" s="28"/>
    </row>
    <row r="23" spans="2:4" ht="16.5" x14ac:dyDescent="0.3"/>
    <row r="24" spans="2:4" ht="16.5" x14ac:dyDescent="0.3"/>
    <row r="25" spans="2:4" ht="19.5" thickBot="1" x14ac:dyDescent="0.35">
      <c r="B25" s="171" t="s">
        <v>41</v>
      </c>
      <c r="C25" s="171"/>
    </row>
    <row r="26" spans="2:4" s="60" customFormat="1" ht="27.75" customHeight="1" thickBot="1" x14ac:dyDescent="0.3">
      <c r="B26" s="58" t="s">
        <v>27</v>
      </c>
      <c r="C26" s="59" t="s">
        <v>43</v>
      </c>
      <c r="D26" s="59" t="s">
        <v>44</v>
      </c>
    </row>
    <row r="27" spans="2:4" ht="17.25" thickBot="1" x14ac:dyDescent="0.35">
      <c r="B27" s="31" t="s">
        <v>28</v>
      </c>
      <c r="C27" s="32"/>
      <c r="D27" s="32"/>
    </row>
    <row r="28" spans="2:4" ht="17.25" thickBot="1" x14ac:dyDescent="0.35">
      <c r="B28" s="31" t="s">
        <v>29</v>
      </c>
      <c r="C28" s="32"/>
      <c r="D28" s="32"/>
    </row>
    <row r="29" spans="2:4" ht="17.25" thickBot="1" x14ac:dyDescent="0.35">
      <c r="B29" s="31" t="s">
        <v>30</v>
      </c>
      <c r="C29" s="32"/>
      <c r="D29" s="32"/>
    </row>
    <row r="30" spans="2:4" ht="17.25" thickBot="1" x14ac:dyDescent="0.35">
      <c r="B30" s="31" t="s">
        <v>31</v>
      </c>
      <c r="C30" s="32"/>
      <c r="D30" s="32"/>
    </row>
    <row r="31" spans="2:4" ht="17.25" thickBot="1" x14ac:dyDescent="0.35">
      <c r="B31" s="31" t="s">
        <v>32</v>
      </c>
      <c r="C31" s="32"/>
      <c r="D31" s="32"/>
    </row>
    <row r="32" spans="2:4" ht="17.25" thickBot="1" x14ac:dyDescent="0.35">
      <c r="B32" s="31" t="s">
        <v>33</v>
      </c>
      <c r="C32" s="32"/>
      <c r="D32" s="32"/>
    </row>
    <row r="33" spans="2:4" ht="17.25" thickBot="1" x14ac:dyDescent="0.35">
      <c r="B33" s="46" t="s">
        <v>34</v>
      </c>
      <c r="C33" s="47"/>
      <c r="D33" s="47"/>
    </row>
    <row r="34" spans="2:4" ht="17.25" thickBot="1" x14ac:dyDescent="0.35">
      <c r="B34" s="48" t="s">
        <v>35</v>
      </c>
      <c r="C34" s="49"/>
      <c r="D34" s="50"/>
    </row>
    <row r="35" spans="2:4" ht="16.5" x14ac:dyDescent="0.3">
      <c r="B35" s="44"/>
      <c r="C35" s="45"/>
      <c r="D35" s="45"/>
    </row>
    <row r="36" spans="2:4" ht="19.5" thickBot="1" x14ac:dyDescent="0.35">
      <c r="B36" s="171" t="s">
        <v>42</v>
      </c>
      <c r="C36" s="171"/>
    </row>
    <row r="37" spans="2:4" s="52" customFormat="1" ht="26.25" customHeight="1" thickBot="1" x14ac:dyDescent="0.3">
      <c r="B37" s="29" t="s">
        <v>27</v>
      </c>
      <c r="C37" s="30" t="s">
        <v>45</v>
      </c>
      <c r="D37" s="30" t="s">
        <v>46</v>
      </c>
    </row>
    <row r="38" spans="2:4" ht="17.25" thickBot="1" x14ac:dyDescent="0.35">
      <c r="B38" s="31" t="s">
        <v>28</v>
      </c>
      <c r="C38" s="32"/>
      <c r="D38" s="32"/>
    </row>
    <row r="39" spans="2:4" ht="17.25" thickBot="1" x14ac:dyDescent="0.35">
      <c r="B39" s="31" t="s">
        <v>29</v>
      </c>
      <c r="C39" s="32"/>
      <c r="D39" s="32"/>
    </row>
    <row r="40" spans="2:4" ht="17.25" thickBot="1" x14ac:dyDescent="0.35">
      <c r="B40" s="31" t="s">
        <v>30</v>
      </c>
      <c r="C40" s="32"/>
      <c r="D40" s="32"/>
    </row>
    <row r="41" spans="2:4" ht="17.25" thickBot="1" x14ac:dyDescent="0.35">
      <c r="B41" s="31" t="s">
        <v>31</v>
      </c>
      <c r="C41" s="32"/>
      <c r="D41" s="32"/>
    </row>
    <row r="42" spans="2:4" ht="17.25" thickBot="1" x14ac:dyDescent="0.35">
      <c r="B42" s="31" t="s">
        <v>32</v>
      </c>
      <c r="C42" s="32"/>
      <c r="D42" s="32"/>
    </row>
    <row r="43" spans="2:4" ht="17.25" thickBot="1" x14ac:dyDescent="0.35">
      <c r="B43" s="31" t="s">
        <v>33</v>
      </c>
      <c r="C43" s="32"/>
      <c r="D43" s="32"/>
    </row>
    <row r="44" spans="2:4" ht="17.25" thickBot="1" x14ac:dyDescent="0.35">
      <c r="B44" s="31" t="s">
        <v>34</v>
      </c>
      <c r="C44" s="32"/>
      <c r="D44" s="32"/>
    </row>
    <row r="45" spans="2:4" ht="17.25" thickBot="1" x14ac:dyDescent="0.35">
      <c r="B45" s="33" t="s">
        <v>35</v>
      </c>
      <c r="C45" s="34"/>
      <c r="D45" s="34"/>
    </row>
    <row r="46" spans="2:4" ht="16.5" x14ac:dyDescent="0.3">
      <c r="B46" s="44"/>
      <c r="C46" s="45"/>
      <c r="D46" s="45"/>
    </row>
    <row r="47" spans="2:4" ht="19.5" thickBot="1" x14ac:dyDescent="0.35">
      <c r="B47" s="171" t="s">
        <v>49</v>
      </c>
      <c r="C47" s="171"/>
    </row>
    <row r="48" spans="2:4" ht="17.25" thickBot="1" x14ac:dyDescent="0.35">
      <c r="B48" s="29" t="s">
        <v>27</v>
      </c>
      <c r="C48" s="30" t="s">
        <v>47</v>
      </c>
      <c r="D48" s="30" t="s">
        <v>48</v>
      </c>
    </row>
    <row r="49" spans="1:4" ht="17.25" thickBot="1" x14ac:dyDescent="0.35">
      <c r="B49" s="31" t="s">
        <v>28</v>
      </c>
      <c r="C49" s="32"/>
      <c r="D49" s="32"/>
    </row>
    <row r="50" spans="1:4" ht="17.25" thickBot="1" x14ac:dyDescent="0.35">
      <c r="B50" s="31" t="s">
        <v>29</v>
      </c>
      <c r="C50" s="32"/>
      <c r="D50" s="32"/>
    </row>
    <row r="51" spans="1:4" ht="17.25" thickBot="1" x14ac:dyDescent="0.35">
      <c r="B51" s="31" t="s">
        <v>30</v>
      </c>
      <c r="C51" s="32"/>
      <c r="D51" s="32"/>
    </row>
    <row r="52" spans="1:4" ht="17.25" thickBot="1" x14ac:dyDescent="0.35">
      <c r="B52" s="31" t="s">
        <v>31</v>
      </c>
      <c r="C52" s="32"/>
      <c r="D52" s="32"/>
    </row>
    <row r="53" spans="1:4" ht="17.25" thickBot="1" x14ac:dyDescent="0.35">
      <c r="B53" s="31" t="s">
        <v>32</v>
      </c>
      <c r="C53" s="32"/>
      <c r="D53" s="32"/>
    </row>
    <row r="54" spans="1:4" ht="17.25" thickBot="1" x14ac:dyDescent="0.35">
      <c r="B54" s="31" t="s">
        <v>33</v>
      </c>
      <c r="C54" s="32"/>
      <c r="D54" s="32"/>
    </row>
    <row r="55" spans="1:4" ht="17.25" thickBot="1" x14ac:dyDescent="0.35">
      <c r="B55" s="31" t="s">
        <v>34</v>
      </c>
      <c r="C55" s="32"/>
      <c r="D55" s="32"/>
    </row>
    <row r="56" spans="1:4" ht="17.25" thickBot="1" x14ac:dyDescent="0.35">
      <c r="B56" s="33" t="s">
        <v>35</v>
      </c>
      <c r="C56" s="34"/>
      <c r="D56" s="34"/>
    </row>
    <row r="57" spans="1:4" ht="16.5" x14ac:dyDescent="0.3"/>
    <row r="58" spans="1:4" ht="18.600000000000001" customHeight="1" x14ac:dyDescent="0.3">
      <c r="B58" s="52"/>
      <c r="C58" s="52"/>
      <c r="D58" s="52"/>
    </row>
    <row r="59" spans="1:4" ht="18.600000000000001" customHeight="1" x14ac:dyDescent="0.3">
      <c r="B59" s="61"/>
      <c r="C59" s="52"/>
      <c r="D59" s="52"/>
    </row>
    <row r="60" spans="1:4" ht="18.600000000000001" customHeight="1" x14ac:dyDescent="0.3">
      <c r="B60" s="62" t="s">
        <v>11</v>
      </c>
      <c r="C60" s="52"/>
      <c r="D60" s="63" t="s">
        <v>12</v>
      </c>
    </row>
    <row r="61" spans="1:4" ht="18.600000000000001" customHeight="1" x14ac:dyDescent="0.3">
      <c r="A61" s="35"/>
      <c r="B61" s="64"/>
      <c r="C61" s="52"/>
      <c r="D61" s="52"/>
    </row>
    <row r="62" spans="1:4" ht="18.600000000000001" customHeight="1" x14ac:dyDescent="0.3">
      <c r="A62" s="35"/>
      <c r="B62" s="64"/>
      <c r="C62" s="52"/>
      <c r="D62" s="52"/>
    </row>
    <row r="63" spans="1:4" ht="18.600000000000001" customHeight="1" x14ac:dyDescent="0.3">
      <c r="A63" s="39"/>
      <c r="B63" s="65"/>
      <c r="C63" s="52"/>
      <c r="D63" s="52"/>
    </row>
    <row r="64" spans="1:4" ht="18.600000000000001" customHeight="1" x14ac:dyDescent="0.3">
      <c r="A64" s="39"/>
      <c r="B64" s="63" t="s">
        <v>13</v>
      </c>
      <c r="C64" s="52"/>
      <c r="D64" s="63" t="s">
        <v>14</v>
      </c>
    </row>
    <row r="65" spans="1:1" ht="18.600000000000001" customHeight="1" x14ac:dyDescent="0.3">
      <c r="A65" s="39"/>
    </row>
    <row r="66" spans="1:1" ht="18.600000000000001" customHeight="1" x14ac:dyDescent="0.3">
      <c r="A66" s="39"/>
    </row>
    <row r="67" spans="1:1" ht="18.600000000000001" customHeight="1" x14ac:dyDescent="0.3"/>
  </sheetData>
  <protectedRanges>
    <protectedRange sqref="C4" name="Range1_14_2_1_2_1_2_2_2_2_1_2_1_2_2_3_1"/>
  </protectedRanges>
  <mergeCells count="12">
    <mergeCell ref="B47:C47"/>
    <mergeCell ref="B6:C6"/>
    <mergeCell ref="A1:A4"/>
    <mergeCell ref="C1:G1"/>
    <mergeCell ref="C2:G2"/>
    <mergeCell ref="C3:G3"/>
    <mergeCell ref="C4:G4"/>
    <mergeCell ref="B12:C12"/>
    <mergeCell ref="B13:C13"/>
    <mergeCell ref="B20:C20"/>
    <mergeCell ref="B25:C25"/>
    <mergeCell ref="B36:C36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76"/>
  <sheetViews>
    <sheetView showGridLines="0" tabSelected="1" topLeftCell="B34" zoomScaleNormal="100" workbookViewId="0">
      <selection activeCell="F35" sqref="F35"/>
    </sheetView>
  </sheetViews>
  <sheetFormatPr defaultColWidth="9.140625" defaultRowHeight="16.5" x14ac:dyDescent="0.3"/>
  <cols>
    <col min="1" max="1" width="12.57031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184" t="s">
        <v>0</v>
      </c>
      <c r="B2" s="143" t="s">
        <v>1</v>
      </c>
      <c r="C2" s="216" t="s">
        <v>353</v>
      </c>
      <c r="D2" s="217"/>
      <c r="E2" s="217"/>
      <c r="F2" s="217"/>
      <c r="G2" s="217"/>
      <c r="H2" s="217"/>
      <c r="I2" s="218"/>
    </row>
    <row r="3" spans="1:14" ht="48.75" customHeight="1" thickBot="1" x14ac:dyDescent="0.35">
      <c r="A3" s="185"/>
      <c r="B3" s="144" t="s">
        <v>2</v>
      </c>
      <c r="C3" s="219" t="s">
        <v>119</v>
      </c>
      <c r="D3" s="220"/>
      <c r="E3" s="220"/>
      <c r="F3" s="220"/>
      <c r="G3" s="220"/>
      <c r="H3" s="220"/>
      <c r="I3" s="221"/>
      <c r="J3" s="147"/>
    </row>
    <row r="4" spans="1:14" ht="17.25" thickBot="1" x14ac:dyDescent="0.35">
      <c r="A4" s="185"/>
      <c r="B4" s="145" t="s">
        <v>36</v>
      </c>
      <c r="C4" s="222" t="s">
        <v>130</v>
      </c>
      <c r="D4" s="223"/>
      <c r="E4" s="223"/>
      <c r="F4" s="223"/>
      <c r="G4" s="223"/>
      <c r="H4" s="223"/>
      <c r="I4" s="224"/>
    </row>
    <row r="5" spans="1:14" ht="17.25" thickBot="1" x14ac:dyDescent="0.35">
      <c r="A5" s="185"/>
      <c r="B5" s="145" t="s">
        <v>4</v>
      </c>
      <c r="C5" s="222" t="s">
        <v>116</v>
      </c>
      <c r="D5" s="223"/>
      <c r="E5" s="223"/>
      <c r="F5" s="223"/>
      <c r="G5" s="223"/>
      <c r="H5" s="223"/>
      <c r="I5" s="224"/>
    </row>
    <row r="6" spans="1:14" ht="17.25" thickBot="1" x14ac:dyDescent="0.35">
      <c r="A6" s="186"/>
      <c r="B6" s="146" t="s">
        <v>6</v>
      </c>
      <c r="C6" s="225"/>
      <c r="D6" s="226"/>
      <c r="E6" s="226"/>
      <c r="F6" s="226"/>
      <c r="G6" s="226"/>
      <c r="H6" s="226"/>
      <c r="I6" s="226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352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ht="17.25" thickBot="1" x14ac:dyDescent="0.35">
      <c r="B22" s="78" t="s">
        <v>60</v>
      </c>
      <c r="J22" s="127" t="s">
        <v>120</v>
      </c>
      <c r="K22" s="127"/>
      <c r="L22" s="127" t="s">
        <v>123</v>
      </c>
      <c r="M22" s="127" t="s">
        <v>121</v>
      </c>
      <c r="N22" s="127" t="s">
        <v>122</v>
      </c>
    </row>
    <row r="23" spans="1:14" ht="17.25" thickBot="1" x14ac:dyDescent="0.35">
      <c r="B23" s="187" t="str">
        <f>C4</f>
        <v>Region 1 Gauteng (GN &amp; HO)</v>
      </c>
      <c r="C23" s="188"/>
      <c r="D23" s="188"/>
      <c r="E23" s="188"/>
      <c r="F23" s="188"/>
      <c r="G23" s="188"/>
      <c r="H23" s="189"/>
      <c r="I23" s="187" t="s">
        <v>111</v>
      </c>
      <c r="J23" s="188"/>
      <c r="K23" s="188"/>
      <c r="L23" s="189"/>
      <c r="M23" s="95" t="s">
        <v>98</v>
      </c>
      <c r="N23" s="95"/>
    </row>
    <row r="24" spans="1:14" s="66" customFormat="1" ht="29.25" customHeight="1" x14ac:dyDescent="0.25">
      <c r="B24" s="67" t="s">
        <v>52</v>
      </c>
      <c r="C24" s="68" t="s">
        <v>53</v>
      </c>
      <c r="D24" s="68" t="s">
        <v>54</v>
      </c>
      <c r="E24" s="68" t="s">
        <v>55</v>
      </c>
      <c r="F24" s="68" t="s">
        <v>56</v>
      </c>
      <c r="G24" s="68" t="s">
        <v>57</v>
      </c>
      <c r="H24" s="68" t="s">
        <v>58</v>
      </c>
      <c r="I24" s="68" t="s">
        <v>115</v>
      </c>
      <c r="J24" s="68" t="s">
        <v>99</v>
      </c>
      <c r="K24" s="68" t="s">
        <v>124</v>
      </c>
      <c r="L24" s="68" t="s">
        <v>99</v>
      </c>
      <c r="M24" s="93" t="s">
        <v>97</v>
      </c>
      <c r="N24" s="69" t="s">
        <v>100</v>
      </c>
    </row>
    <row r="25" spans="1:14" x14ac:dyDescent="0.3">
      <c r="A25" s="66"/>
      <c r="B25" s="12" t="s">
        <v>131</v>
      </c>
      <c r="C25" s="1" t="s">
        <v>138</v>
      </c>
      <c r="D25" s="121">
        <v>300</v>
      </c>
      <c r="E25" s="4" t="s">
        <v>65</v>
      </c>
      <c r="F25" s="4" t="s">
        <v>272</v>
      </c>
      <c r="G25" s="38" t="s">
        <v>273</v>
      </c>
      <c r="H25" s="38">
        <v>300</v>
      </c>
      <c r="I25" s="79"/>
      <c r="J25" s="80">
        <f t="shared" ref="J25:J35" si="0">I25*40</f>
        <v>0</v>
      </c>
      <c r="K25" s="79"/>
      <c r="L25" s="80">
        <f>K25*11</f>
        <v>0</v>
      </c>
      <c r="M25" s="72"/>
      <c r="N25" s="94">
        <f>J25+L25+M25</f>
        <v>0</v>
      </c>
    </row>
    <row r="26" spans="1:14" x14ac:dyDescent="0.3">
      <c r="A26" s="66"/>
      <c r="B26" s="12" t="s">
        <v>346</v>
      </c>
      <c r="C26" s="1" t="s">
        <v>139</v>
      </c>
      <c r="D26" s="121">
        <v>500</v>
      </c>
      <c r="E26" s="4" t="s">
        <v>274</v>
      </c>
      <c r="F26" s="4" t="s">
        <v>275</v>
      </c>
      <c r="G26" s="38"/>
      <c r="H26" s="38">
        <v>9000</v>
      </c>
      <c r="I26" s="79"/>
      <c r="J26" s="80">
        <f t="shared" si="0"/>
        <v>0</v>
      </c>
      <c r="K26" s="79"/>
      <c r="L26" s="80">
        <f t="shared" ref="L26:L35" si="1">K26*11</f>
        <v>0</v>
      </c>
      <c r="M26" s="72"/>
      <c r="N26" s="94">
        <f t="shared" ref="N26:N35" si="2">J26+L26+M26</f>
        <v>0</v>
      </c>
    </row>
    <row r="27" spans="1:14" x14ac:dyDescent="0.3">
      <c r="A27" s="66"/>
      <c r="B27" s="12" t="s">
        <v>347</v>
      </c>
      <c r="C27" s="1" t="s">
        <v>139</v>
      </c>
      <c r="D27" s="121">
        <v>300</v>
      </c>
      <c r="E27" s="4" t="s">
        <v>274</v>
      </c>
      <c r="F27" s="4" t="s">
        <v>276</v>
      </c>
      <c r="G27" s="38"/>
      <c r="H27" s="38">
        <v>9000</v>
      </c>
      <c r="I27" s="79"/>
      <c r="J27" s="80">
        <f t="shared" si="0"/>
        <v>0</v>
      </c>
      <c r="K27" s="79"/>
      <c r="L27" s="80">
        <f t="shared" si="1"/>
        <v>0</v>
      </c>
      <c r="M27" s="72"/>
      <c r="N27" s="94">
        <f t="shared" si="2"/>
        <v>0</v>
      </c>
    </row>
    <row r="28" spans="1:14" x14ac:dyDescent="0.3">
      <c r="A28" s="66"/>
      <c r="B28" s="12" t="s">
        <v>348</v>
      </c>
      <c r="C28" s="1" t="s">
        <v>139</v>
      </c>
      <c r="D28" s="121">
        <v>550</v>
      </c>
      <c r="E28" s="4" t="s">
        <v>274</v>
      </c>
      <c r="F28" s="4" t="s">
        <v>277</v>
      </c>
      <c r="G28" s="38"/>
      <c r="H28" s="38">
        <v>9000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66"/>
      <c r="B29" s="12" t="s">
        <v>132</v>
      </c>
      <c r="C29" s="1" t="s">
        <v>140</v>
      </c>
      <c r="D29" s="121">
        <v>450</v>
      </c>
      <c r="E29" s="4" t="s">
        <v>65</v>
      </c>
      <c r="F29" s="4" t="s">
        <v>278</v>
      </c>
      <c r="G29" s="38" t="s">
        <v>279</v>
      </c>
      <c r="H29" s="38">
        <v>1000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B30" s="12" t="s">
        <v>133</v>
      </c>
      <c r="C30" s="1" t="s">
        <v>141</v>
      </c>
      <c r="D30" s="121">
        <v>600</v>
      </c>
      <c r="E30" s="4" t="s">
        <v>65</v>
      </c>
      <c r="F30" s="4" t="s">
        <v>282</v>
      </c>
      <c r="G30" s="38" t="s">
        <v>283</v>
      </c>
      <c r="H30" s="38">
        <v>500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B31" s="12" t="s">
        <v>134</v>
      </c>
      <c r="C31" s="1" t="s">
        <v>141</v>
      </c>
      <c r="D31" s="121">
        <v>300</v>
      </c>
      <c r="E31" s="4" t="s">
        <v>65</v>
      </c>
      <c r="F31" s="4" t="s">
        <v>280</v>
      </c>
      <c r="G31" s="38" t="s">
        <v>281</v>
      </c>
      <c r="H31" s="38">
        <v>400</v>
      </c>
      <c r="I31" s="79"/>
      <c r="J31" s="80">
        <f t="shared" si="0"/>
        <v>0</v>
      </c>
      <c r="K31" s="79"/>
      <c r="L31" s="80">
        <f t="shared" si="1"/>
        <v>0</v>
      </c>
      <c r="M31" s="72"/>
      <c r="N31" s="94">
        <f t="shared" si="2"/>
        <v>0</v>
      </c>
    </row>
    <row r="32" spans="1:14" x14ac:dyDescent="0.3">
      <c r="B32" s="12" t="s">
        <v>135</v>
      </c>
      <c r="C32" s="1" t="s">
        <v>142</v>
      </c>
      <c r="D32" s="121">
        <v>80</v>
      </c>
      <c r="E32" s="4"/>
      <c r="F32" s="11"/>
      <c r="G32" s="38"/>
      <c r="H32" s="38">
        <v>200</v>
      </c>
      <c r="I32" s="79"/>
      <c r="J32" s="80">
        <f t="shared" si="0"/>
        <v>0</v>
      </c>
      <c r="K32" s="79"/>
      <c r="L32" s="80">
        <f t="shared" si="1"/>
        <v>0</v>
      </c>
      <c r="M32" s="72"/>
      <c r="N32" s="94">
        <f t="shared" si="2"/>
        <v>0</v>
      </c>
    </row>
    <row r="33" spans="2:14" x14ac:dyDescent="0.3">
      <c r="B33" s="12" t="s">
        <v>136</v>
      </c>
      <c r="C33" s="1" t="s">
        <v>143</v>
      </c>
      <c r="D33" s="121">
        <v>600</v>
      </c>
      <c r="E33" s="4" t="s">
        <v>274</v>
      </c>
      <c r="F33" s="4" t="s">
        <v>284</v>
      </c>
      <c r="G33" s="38" t="s">
        <v>285</v>
      </c>
      <c r="H33" s="38">
        <v>1000</v>
      </c>
      <c r="I33" s="79"/>
      <c r="J33" s="80">
        <f t="shared" si="0"/>
        <v>0</v>
      </c>
      <c r="K33" s="79"/>
      <c r="L33" s="80">
        <f t="shared" si="1"/>
        <v>0</v>
      </c>
      <c r="M33" s="72"/>
      <c r="N33" s="94">
        <f t="shared" si="2"/>
        <v>0</v>
      </c>
    </row>
    <row r="34" spans="2:14" x14ac:dyDescent="0.3">
      <c r="B34" s="12" t="s">
        <v>136</v>
      </c>
      <c r="C34" s="1" t="s">
        <v>143</v>
      </c>
      <c r="D34" s="121">
        <v>600</v>
      </c>
      <c r="E34" s="4" t="s">
        <v>274</v>
      </c>
      <c r="F34" s="4" t="s">
        <v>286</v>
      </c>
      <c r="G34" s="38" t="s">
        <v>285</v>
      </c>
      <c r="H34" s="38">
        <v>1000</v>
      </c>
      <c r="I34" s="79"/>
      <c r="J34" s="80">
        <f t="shared" si="0"/>
        <v>0</v>
      </c>
      <c r="K34" s="79"/>
      <c r="L34" s="80">
        <f t="shared" si="1"/>
        <v>0</v>
      </c>
      <c r="M34" s="72"/>
      <c r="N34" s="94">
        <f t="shared" si="2"/>
        <v>0</v>
      </c>
    </row>
    <row r="35" spans="2:14" x14ac:dyDescent="0.3">
      <c r="B35" s="12" t="s">
        <v>137</v>
      </c>
      <c r="C35" s="1" t="s">
        <v>144</v>
      </c>
      <c r="D35" s="121">
        <v>600</v>
      </c>
      <c r="E35" s="4" t="s">
        <v>65</v>
      </c>
      <c r="F35" s="4" t="s">
        <v>287</v>
      </c>
      <c r="G35" s="38" t="s">
        <v>288</v>
      </c>
      <c r="H35" s="38">
        <v>300</v>
      </c>
      <c r="I35" s="79"/>
      <c r="J35" s="80">
        <f t="shared" si="0"/>
        <v>0</v>
      </c>
      <c r="K35" s="79"/>
      <c r="L35" s="80">
        <f t="shared" si="1"/>
        <v>0</v>
      </c>
      <c r="M35" s="72"/>
      <c r="N35" s="94">
        <f t="shared" si="2"/>
        <v>0</v>
      </c>
    </row>
    <row r="36" spans="2:14" x14ac:dyDescent="0.3">
      <c r="B36" s="227" t="s">
        <v>7</v>
      </c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9"/>
      <c r="N36" s="74">
        <f>SUM(N25:N35)</f>
        <v>0</v>
      </c>
    </row>
    <row r="37" spans="2:14" x14ac:dyDescent="0.3">
      <c r="B37" s="227" t="s">
        <v>8</v>
      </c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9"/>
      <c r="N37" s="74">
        <f>N36*15%</f>
        <v>0</v>
      </c>
    </row>
    <row r="38" spans="2:14" ht="17.25" thickBot="1" x14ac:dyDescent="0.35">
      <c r="B38" s="211" t="s">
        <v>9</v>
      </c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3"/>
      <c r="N38" s="75">
        <f>N37+N36</f>
        <v>0</v>
      </c>
    </row>
    <row r="39" spans="2:14" x14ac:dyDescent="0.3"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3"/>
    </row>
    <row r="40" spans="2:14" ht="17.25" thickBot="1" x14ac:dyDescent="0.35">
      <c r="B40" s="78" t="s">
        <v>125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3"/>
    </row>
    <row r="41" spans="2:14" ht="33" x14ac:dyDescent="0.3">
      <c r="B41" s="129" t="s">
        <v>10</v>
      </c>
      <c r="C41" s="130" t="s">
        <v>318</v>
      </c>
      <c r="D41" s="130" t="s">
        <v>315</v>
      </c>
      <c r="E41" s="130" t="s">
        <v>316</v>
      </c>
      <c r="F41" s="130" t="s">
        <v>317</v>
      </c>
      <c r="G41" s="70"/>
      <c r="H41" s="70"/>
      <c r="I41" s="70"/>
      <c r="J41" s="70"/>
      <c r="K41" s="70"/>
      <c r="L41" s="70"/>
      <c r="M41" s="70"/>
      <c r="N41" s="73"/>
    </row>
    <row r="42" spans="2:14" ht="34.5" customHeight="1" x14ac:dyDescent="0.3">
      <c r="B42" s="142" t="s">
        <v>314</v>
      </c>
      <c r="C42" s="131"/>
      <c r="D42" s="141">
        <f>C42*15%</f>
        <v>0</v>
      </c>
      <c r="E42" s="141">
        <f>C42+D42</f>
        <v>0</v>
      </c>
      <c r="F42" s="141">
        <f>E42*12</f>
        <v>0</v>
      </c>
      <c r="G42" s="70"/>
      <c r="H42" s="70"/>
      <c r="I42" s="70"/>
      <c r="J42" s="70"/>
      <c r="K42" s="70"/>
      <c r="L42" s="70"/>
      <c r="M42" s="70"/>
      <c r="N42" s="73"/>
    </row>
    <row r="43" spans="2:14" x14ac:dyDescent="0.3"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3"/>
    </row>
    <row r="44" spans="2:14" ht="17.25" thickBot="1" x14ac:dyDescent="0.35">
      <c r="B44" s="78" t="s">
        <v>126</v>
      </c>
      <c r="C44" s="78"/>
      <c r="D44" s="78"/>
      <c r="E44" s="78"/>
      <c r="I44" s="70"/>
      <c r="J44" s="70"/>
      <c r="K44" s="70"/>
      <c r="L44" s="70"/>
      <c r="M44" s="70"/>
      <c r="N44" s="73"/>
    </row>
    <row r="45" spans="2:14" ht="17.25" thickBot="1" x14ac:dyDescent="0.35">
      <c r="B45" s="83" t="s">
        <v>10</v>
      </c>
      <c r="C45" s="84" t="s">
        <v>66</v>
      </c>
      <c r="D45" s="84" t="s">
        <v>67</v>
      </c>
      <c r="E45" s="84" t="s">
        <v>117</v>
      </c>
      <c r="F45" s="115" t="s">
        <v>118</v>
      </c>
      <c r="G45" s="115" t="s">
        <v>68</v>
      </c>
    </row>
    <row r="46" spans="2:14" ht="17.25" thickBot="1" x14ac:dyDescent="0.35">
      <c r="B46" s="85" t="s">
        <v>325</v>
      </c>
      <c r="C46" s="86"/>
      <c r="D46" s="86"/>
      <c r="E46" s="86"/>
      <c r="F46" s="116"/>
      <c r="G46" s="136"/>
    </row>
    <row r="47" spans="2:14" ht="17.25" thickBot="1" x14ac:dyDescent="0.35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3"/>
    </row>
    <row r="48" spans="2:14" ht="17.25" thickBot="1" x14ac:dyDescent="0.35">
      <c r="B48" s="70"/>
      <c r="C48" s="187" t="s">
        <v>324</v>
      </c>
      <c r="D48" s="188"/>
      <c r="E48" s="188"/>
      <c r="F48" s="188"/>
      <c r="G48" s="188"/>
      <c r="H48" s="189"/>
      <c r="I48" s="70"/>
      <c r="J48" s="70"/>
      <c r="K48" s="70"/>
      <c r="L48" s="70"/>
      <c r="M48" s="70"/>
      <c r="N48" s="73"/>
    </row>
    <row r="49" spans="1:14" ht="31.5" customHeight="1" x14ac:dyDescent="0.3">
      <c r="B49" s="70"/>
      <c r="C49" s="68" t="s">
        <v>319</v>
      </c>
      <c r="D49" s="68" t="s">
        <v>320</v>
      </c>
      <c r="E49" s="68" t="s">
        <v>321</v>
      </c>
      <c r="F49" s="68" t="s">
        <v>322</v>
      </c>
      <c r="G49" s="68" t="s">
        <v>323</v>
      </c>
      <c r="H49" s="68" t="s">
        <v>335</v>
      </c>
      <c r="I49" s="70"/>
      <c r="J49" s="70"/>
      <c r="K49" s="70"/>
      <c r="L49" s="70"/>
      <c r="M49" s="70"/>
      <c r="N49" s="73"/>
    </row>
    <row r="50" spans="1:14" x14ac:dyDescent="0.3">
      <c r="B50" s="70"/>
      <c r="C50" s="132">
        <f>N38+F42</f>
        <v>0</v>
      </c>
      <c r="D50" s="132">
        <f>(C50*C46)+C50</f>
        <v>0</v>
      </c>
      <c r="E50" s="132">
        <f>(D50*D46)+D50</f>
        <v>0</v>
      </c>
      <c r="F50" s="132">
        <f>(E50*E46)+E50</f>
        <v>0</v>
      </c>
      <c r="G50" s="132">
        <f>(F50*F46)+F50</f>
        <v>0</v>
      </c>
      <c r="H50" s="133">
        <f>SUM(C50:G50)</f>
        <v>0</v>
      </c>
      <c r="I50" s="70"/>
      <c r="J50" s="70"/>
      <c r="K50" s="70"/>
      <c r="L50" s="70"/>
      <c r="M50" s="70"/>
      <c r="N50" s="73"/>
    </row>
    <row r="51" spans="1:14" x14ac:dyDescent="0.3">
      <c r="B51" s="70"/>
      <c r="C51" s="134"/>
      <c r="D51" s="134"/>
      <c r="E51" s="134"/>
      <c r="F51" s="134"/>
      <c r="G51" s="134"/>
      <c r="H51" s="135"/>
      <c r="I51" s="70"/>
      <c r="J51" s="70"/>
      <c r="K51" s="70"/>
      <c r="L51" s="70"/>
      <c r="M51" s="70"/>
      <c r="N51" s="73"/>
    </row>
    <row r="52" spans="1:14" ht="17.25" thickBot="1" x14ac:dyDescent="0.35">
      <c r="B52" s="78" t="s">
        <v>127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3"/>
    </row>
    <row r="53" spans="1:14" ht="17.25" thickBot="1" x14ac:dyDescent="0.35">
      <c r="B53" s="76"/>
      <c r="C53" s="230" t="s">
        <v>343</v>
      </c>
      <c r="D53" s="231"/>
      <c r="E53" s="231" t="s">
        <v>344</v>
      </c>
      <c r="F53" s="231"/>
      <c r="G53" s="231" t="s">
        <v>345</v>
      </c>
      <c r="H53" s="232"/>
      <c r="I53" s="70"/>
      <c r="J53" s="70"/>
      <c r="K53" s="70"/>
      <c r="L53" s="70"/>
      <c r="M53" s="70"/>
      <c r="N53" s="73"/>
    </row>
    <row r="54" spans="1:14" ht="17.25" thickBot="1" x14ac:dyDescent="0.35">
      <c r="B54" s="67" t="s">
        <v>61</v>
      </c>
      <c r="C54" s="67" t="s">
        <v>62</v>
      </c>
      <c r="D54" s="67" t="s">
        <v>63</v>
      </c>
      <c r="E54" s="67" t="s">
        <v>62</v>
      </c>
      <c r="F54" s="67" t="s">
        <v>63</v>
      </c>
      <c r="G54" s="67" t="s">
        <v>62</v>
      </c>
      <c r="H54" s="87" t="s">
        <v>63</v>
      </c>
      <c r="I54" s="70"/>
      <c r="J54" s="70"/>
      <c r="K54" s="70"/>
      <c r="L54" s="70"/>
      <c r="M54" s="70"/>
      <c r="N54" s="73"/>
    </row>
    <row r="55" spans="1:14" x14ac:dyDescent="0.3">
      <c r="B55" s="98" t="s">
        <v>64</v>
      </c>
      <c r="C55" s="99"/>
      <c r="D55" s="99"/>
      <c r="E55" s="99"/>
      <c r="F55" s="99"/>
      <c r="G55" s="99"/>
      <c r="H55" s="100"/>
      <c r="I55" s="70"/>
      <c r="J55" s="70"/>
      <c r="K55" s="70"/>
      <c r="L55" s="70"/>
      <c r="M55" s="70"/>
      <c r="N55" s="73"/>
    </row>
    <row r="56" spans="1:14" x14ac:dyDescent="0.3">
      <c r="B56" s="88" t="s">
        <v>101</v>
      </c>
      <c r="C56" s="77"/>
      <c r="D56" s="77"/>
      <c r="E56" s="77"/>
      <c r="F56" s="77"/>
      <c r="G56" s="77"/>
      <c r="H56" s="89"/>
      <c r="I56" s="70"/>
      <c r="J56" s="70"/>
      <c r="K56" s="70"/>
      <c r="L56" s="70"/>
      <c r="M56" s="70"/>
      <c r="N56" s="73"/>
    </row>
    <row r="57" spans="1:14" x14ac:dyDescent="0.3">
      <c r="B57" s="88" t="s">
        <v>102</v>
      </c>
      <c r="C57" s="77"/>
      <c r="D57" s="77"/>
      <c r="E57" s="77"/>
      <c r="F57" s="77"/>
      <c r="G57" s="77"/>
      <c r="H57" s="89"/>
      <c r="I57" s="70"/>
      <c r="J57" s="70"/>
      <c r="K57" s="70"/>
      <c r="L57" s="70"/>
      <c r="M57" s="70"/>
      <c r="N57" s="73"/>
    </row>
    <row r="58" spans="1:14" ht="17.25" thickBot="1" x14ac:dyDescent="0.35">
      <c r="B58" s="90" t="s">
        <v>103</v>
      </c>
      <c r="C58" s="91"/>
      <c r="D58" s="91"/>
      <c r="E58" s="91"/>
      <c r="F58" s="91"/>
      <c r="G58" s="91"/>
      <c r="H58" s="92"/>
      <c r="I58" s="70"/>
      <c r="J58" s="70"/>
      <c r="K58" s="70"/>
      <c r="L58" s="70"/>
      <c r="M58" s="70"/>
      <c r="N58" s="73"/>
    </row>
    <row r="59" spans="1:14" x14ac:dyDescent="0.3"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3"/>
    </row>
    <row r="60" spans="1:14" ht="17.25" thickBot="1" x14ac:dyDescent="0.35">
      <c r="A60" s="97"/>
      <c r="B60" s="96" t="s">
        <v>128</v>
      </c>
      <c r="C60" s="76"/>
      <c r="D60" s="76"/>
      <c r="E60" s="81"/>
      <c r="F60" s="70"/>
      <c r="G60" s="70"/>
      <c r="H60" s="70"/>
      <c r="I60" s="70"/>
      <c r="J60" s="70"/>
      <c r="K60" s="70"/>
      <c r="L60" s="70"/>
      <c r="M60" s="70"/>
      <c r="N60" s="73"/>
    </row>
    <row r="61" spans="1:14" ht="17.25" thickBot="1" x14ac:dyDescent="0.35">
      <c r="B61" s="214" t="s">
        <v>104</v>
      </c>
      <c r="C61" s="215"/>
      <c r="D61" s="70"/>
      <c r="E61" s="70"/>
      <c r="F61" s="70"/>
      <c r="G61" s="70"/>
      <c r="H61" s="70"/>
      <c r="I61" s="70"/>
      <c r="J61" s="70"/>
      <c r="K61" s="70"/>
      <c r="L61" s="70"/>
    </row>
    <row r="62" spans="1:14" x14ac:dyDescent="0.3">
      <c r="B62" s="67" t="s">
        <v>334</v>
      </c>
      <c r="C62" s="67" t="s">
        <v>109</v>
      </c>
      <c r="D62" s="70"/>
      <c r="E62" s="70"/>
      <c r="F62" s="70"/>
      <c r="G62" s="70"/>
      <c r="H62" s="70"/>
      <c r="I62" s="70"/>
      <c r="J62" s="70"/>
      <c r="K62" s="70"/>
      <c r="L62" s="70"/>
    </row>
    <row r="63" spans="1:14" x14ac:dyDescent="0.3">
      <c r="B63" s="104" t="s">
        <v>105</v>
      </c>
      <c r="C63" s="106"/>
      <c r="D63" s="70"/>
      <c r="E63" s="70"/>
      <c r="F63" s="70"/>
      <c r="G63" s="70"/>
      <c r="H63" s="70"/>
      <c r="I63" s="70"/>
      <c r="J63" s="70"/>
      <c r="K63" s="70"/>
      <c r="L63" s="70"/>
    </row>
    <row r="64" spans="1:14" x14ac:dyDescent="0.3">
      <c r="B64" s="105" t="s">
        <v>107</v>
      </c>
      <c r="C64" s="106"/>
      <c r="D64" s="70"/>
      <c r="E64" s="70"/>
      <c r="F64" s="70"/>
      <c r="G64" s="70"/>
      <c r="H64" s="70"/>
      <c r="I64" s="70"/>
      <c r="J64" s="70"/>
      <c r="K64" s="70"/>
      <c r="L64" s="70"/>
    </row>
    <row r="65" spans="2:14" x14ac:dyDescent="0.3">
      <c r="B65" s="105" t="s">
        <v>108</v>
      </c>
      <c r="C65" s="106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105" t="s">
        <v>106</v>
      </c>
      <c r="C66" s="106"/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1"/>
      <c r="C67" s="102"/>
      <c r="D67" s="102"/>
      <c r="E67" s="103"/>
      <c r="F67" s="70"/>
      <c r="G67" s="70"/>
      <c r="H67" s="70"/>
      <c r="I67" s="70"/>
      <c r="J67" s="70"/>
      <c r="K67" s="70"/>
      <c r="L67" s="70"/>
      <c r="M67" s="70"/>
      <c r="N67" s="73"/>
    </row>
    <row r="68" spans="2:14" ht="17.25" thickBot="1" x14ac:dyDescent="0.35">
      <c r="B68" s="96" t="s">
        <v>129</v>
      </c>
      <c r="C68" s="102"/>
      <c r="D68" s="102"/>
      <c r="E68" s="103"/>
      <c r="F68" s="70"/>
      <c r="G68" s="70"/>
      <c r="H68" s="70"/>
      <c r="I68" s="70"/>
      <c r="J68" s="70"/>
      <c r="K68" s="70"/>
      <c r="L68" s="70"/>
      <c r="M68" s="70"/>
      <c r="N68" s="73"/>
    </row>
    <row r="69" spans="2:14" ht="17.25" thickBot="1" x14ac:dyDescent="0.35">
      <c r="B69" s="214" t="s">
        <v>110</v>
      </c>
      <c r="C69" s="215"/>
      <c r="D69" s="102"/>
      <c r="E69" s="103"/>
      <c r="F69" s="70"/>
      <c r="G69" s="70"/>
      <c r="H69" s="70"/>
      <c r="I69" s="70"/>
      <c r="J69" s="70"/>
      <c r="K69" s="70"/>
      <c r="L69" s="70"/>
      <c r="M69" s="70"/>
      <c r="N69" s="73"/>
    </row>
    <row r="70" spans="2:14" ht="17.25" thickBot="1" x14ac:dyDescent="0.35">
      <c r="B70" s="67" t="s">
        <v>330</v>
      </c>
      <c r="C70" s="67" t="s">
        <v>333</v>
      </c>
      <c r="D70" s="102"/>
      <c r="E70" s="103"/>
      <c r="F70" s="70"/>
      <c r="G70" s="70"/>
      <c r="H70" s="70"/>
      <c r="I70" s="70"/>
      <c r="J70" s="70"/>
      <c r="K70" s="70"/>
      <c r="L70" s="70"/>
      <c r="M70" s="70"/>
      <c r="N70" s="73"/>
    </row>
    <row r="71" spans="2:14" ht="17.25" thickBot="1" x14ac:dyDescent="0.35">
      <c r="B71" s="107" t="s">
        <v>331</v>
      </c>
      <c r="C71" s="82"/>
      <c r="D71" s="70"/>
      <c r="E71" s="70"/>
      <c r="F71" s="70"/>
      <c r="G71" s="70"/>
      <c r="H71" s="70"/>
      <c r="I71" s="70"/>
      <c r="J71" s="70"/>
      <c r="K71" s="70"/>
      <c r="L71" s="70"/>
    </row>
    <row r="72" spans="2:14" ht="17.25" thickBot="1" x14ac:dyDescent="0.35">
      <c r="B72" s="107" t="s">
        <v>332</v>
      </c>
      <c r="C72" s="82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3"/>
    </row>
    <row r="73" spans="2:14" x14ac:dyDescent="0.3">
      <c r="B73" s="71"/>
      <c r="C73" s="71"/>
      <c r="F73" s="71"/>
    </row>
    <row r="75" spans="2:14" ht="17.25" thickBot="1" x14ac:dyDescent="0.35">
      <c r="B75" s="138"/>
      <c r="D75" s="138"/>
      <c r="E75" s="138"/>
      <c r="G75" s="138"/>
      <c r="I75" s="138"/>
    </row>
    <row r="76" spans="2:14" s="137" customFormat="1" x14ac:dyDescent="0.3">
      <c r="B76" s="137" t="s">
        <v>326</v>
      </c>
      <c r="D76" s="190" t="s">
        <v>327</v>
      </c>
      <c r="E76" s="190"/>
      <c r="G76" s="137" t="s">
        <v>13</v>
      </c>
      <c r="I76" s="137" t="s">
        <v>14</v>
      </c>
    </row>
  </sheetData>
  <protectedRanges>
    <protectedRange sqref="C6:C21" name="Range1_14_2_1_2_1_2_2_2_2_1_2_1_2_2_3_1"/>
    <protectedRange sqref="C40 E41:F41 C42" name="Range1_14_2_1_2_1_2_2_2_2_1_2_1_2_2_3_1_2"/>
  </protectedRanges>
  <mergeCells count="30">
    <mergeCell ref="B61:C61"/>
    <mergeCell ref="B69:C69"/>
    <mergeCell ref="C2:I2"/>
    <mergeCell ref="C3:I3"/>
    <mergeCell ref="C4:I4"/>
    <mergeCell ref="C5:I5"/>
    <mergeCell ref="C6:I6"/>
    <mergeCell ref="I23:L23"/>
    <mergeCell ref="B36:M36"/>
    <mergeCell ref="B37:M37"/>
    <mergeCell ref="C53:D53"/>
    <mergeCell ref="E53:F53"/>
    <mergeCell ref="G53:H53"/>
    <mergeCell ref="B23:H23"/>
    <mergeCell ref="A2:A6"/>
    <mergeCell ref="C48:H48"/>
    <mergeCell ref="D76:E76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H20"/>
    <mergeCell ref="B38:M38"/>
  </mergeCells>
  <phoneticPr fontId="21" type="noConversion"/>
  <pageMargins left="0.23622047244094491" right="0.23622047244094491" top="0.74803149606299213" bottom="0.74803149606299213" header="0.31496062992125984" footer="0.31496062992125984"/>
  <pageSetup paperSize="8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11BC9-83F5-4C67-83EB-C4F21D533306}">
  <sheetPr>
    <pageSetUpPr fitToPage="1"/>
  </sheetPr>
  <dimension ref="A1:N87"/>
  <sheetViews>
    <sheetView topLeftCell="A23" workbookViewId="0">
      <selection activeCell="D26" sqref="D26:D38"/>
    </sheetView>
  </sheetViews>
  <sheetFormatPr defaultColWidth="9.140625" defaultRowHeight="16.5" x14ac:dyDescent="0.3"/>
  <cols>
    <col min="1" max="1" width="12.140625" style="2" customWidth="1"/>
    <col min="2" max="2" width="38.5703125" style="2" bestFit="1" customWidth="1"/>
    <col min="3" max="3" width="51.42578125" style="2" bestFit="1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184" t="s">
        <v>0</v>
      </c>
      <c r="B2" s="5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185"/>
      <c r="B3" s="6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7.25" thickBot="1" x14ac:dyDescent="0.35">
      <c r="A4" s="185"/>
      <c r="B4" s="6" t="s">
        <v>36</v>
      </c>
      <c r="C4" s="237" t="s">
        <v>145</v>
      </c>
      <c r="D4" s="237"/>
      <c r="E4" s="237"/>
      <c r="F4" s="237"/>
      <c r="G4" s="237"/>
      <c r="H4" s="237"/>
      <c r="I4" s="237"/>
    </row>
    <row r="5" spans="1:14" ht="17.25" thickBot="1" x14ac:dyDescent="0.35">
      <c r="A5" s="185"/>
      <c r="B5" s="6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186"/>
      <c r="B6" s="7" t="s">
        <v>6</v>
      </c>
      <c r="C6" s="238"/>
      <c r="D6" s="238"/>
      <c r="E6" s="238"/>
      <c r="F6" s="238"/>
      <c r="G6" s="238"/>
      <c r="H6" s="238"/>
      <c r="I6" s="238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355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  <c r="J22" s="127"/>
    </row>
    <row r="23" spans="1:14" ht="17.25" thickBot="1" x14ac:dyDescent="0.35">
      <c r="B23" s="78" t="s">
        <v>60</v>
      </c>
      <c r="J23" s="127" t="s">
        <v>120</v>
      </c>
      <c r="L23" s="127" t="s">
        <v>123</v>
      </c>
      <c r="M23" s="127" t="s">
        <v>121</v>
      </c>
      <c r="N23" s="127" t="s">
        <v>122</v>
      </c>
    </row>
    <row r="24" spans="1:14" ht="17.25" thickBot="1" x14ac:dyDescent="0.35">
      <c r="B24" s="187" t="str">
        <f>C4</f>
        <v>Region 2 Gauteng Central &amp; Gauteng South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95" t="s">
        <v>98</v>
      </c>
      <c r="N24" s="95"/>
    </row>
    <row r="25" spans="1:14" s="66" customFormat="1" ht="29.25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69" t="s">
        <v>100</v>
      </c>
    </row>
    <row r="26" spans="1:14" x14ac:dyDescent="0.3">
      <c r="A26" s="66"/>
      <c r="B26" s="12" t="s">
        <v>146</v>
      </c>
      <c r="C26" s="1" t="s">
        <v>160</v>
      </c>
      <c r="D26" s="121">
        <v>150</v>
      </c>
      <c r="E26" s="4" t="s">
        <v>59</v>
      </c>
      <c r="F26" s="4"/>
      <c r="G26" s="38"/>
      <c r="H26" s="38">
        <v>500</v>
      </c>
      <c r="I26" s="79"/>
      <c r="J26" s="80">
        <f>I26*40</f>
        <v>0</v>
      </c>
      <c r="K26" s="79"/>
      <c r="L26" s="80">
        <f>K26*11</f>
        <v>0</v>
      </c>
      <c r="M26" s="72"/>
      <c r="N26" s="94">
        <f>J26+L26+M26</f>
        <v>0</v>
      </c>
    </row>
    <row r="27" spans="1:14" x14ac:dyDescent="0.3">
      <c r="A27" s="66"/>
      <c r="B27" s="12" t="s">
        <v>147</v>
      </c>
      <c r="C27" s="1" t="s">
        <v>161</v>
      </c>
      <c r="D27" s="121">
        <v>200</v>
      </c>
      <c r="E27" s="4" t="s">
        <v>59</v>
      </c>
      <c r="F27" s="4" t="s">
        <v>266</v>
      </c>
      <c r="G27" s="38" t="s">
        <v>267</v>
      </c>
      <c r="H27" s="38">
        <v>500</v>
      </c>
      <c r="I27" s="79"/>
      <c r="J27" s="80">
        <f t="shared" ref="J27:J39" si="0">I27*40</f>
        <v>0</v>
      </c>
      <c r="K27" s="79"/>
      <c r="L27" s="80">
        <f t="shared" ref="L27:L39" si="1">K27*11</f>
        <v>0</v>
      </c>
      <c r="M27" s="72"/>
      <c r="N27" s="94">
        <f t="shared" ref="N27:N39" si="2">J27+L27+M27</f>
        <v>0</v>
      </c>
    </row>
    <row r="28" spans="1:14" x14ac:dyDescent="0.3">
      <c r="A28" s="66"/>
      <c r="B28" s="12" t="s">
        <v>148</v>
      </c>
      <c r="C28" s="1" t="s">
        <v>162</v>
      </c>
      <c r="D28" s="121">
        <v>600</v>
      </c>
      <c r="E28" s="4" t="s">
        <v>65</v>
      </c>
      <c r="F28" s="4" t="s">
        <v>264</v>
      </c>
      <c r="G28" s="38" t="s">
        <v>265</v>
      </c>
      <c r="H28" s="38">
        <v>1400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66"/>
      <c r="B29" s="12" t="s">
        <v>149</v>
      </c>
      <c r="C29" s="1" t="s">
        <v>163</v>
      </c>
      <c r="D29" s="121" t="s">
        <v>360</v>
      </c>
      <c r="E29" s="4"/>
      <c r="F29" s="4"/>
      <c r="G29" s="38"/>
      <c r="H29" s="38">
        <v>500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A30" s="66"/>
      <c r="B30" s="12" t="s">
        <v>150</v>
      </c>
      <c r="C30" s="1" t="s">
        <v>164</v>
      </c>
      <c r="D30" s="121" t="s">
        <v>360</v>
      </c>
      <c r="E30" s="4"/>
      <c r="F30" s="4"/>
      <c r="G30" s="38"/>
      <c r="H30" s="38">
        <v>1000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B31" s="12" t="s">
        <v>151</v>
      </c>
      <c r="C31" s="1" t="s">
        <v>165</v>
      </c>
      <c r="D31" s="121">
        <v>200</v>
      </c>
      <c r="E31" s="4" t="s">
        <v>59</v>
      </c>
      <c r="F31" s="4"/>
      <c r="G31" s="38"/>
      <c r="H31" s="38">
        <v>500</v>
      </c>
      <c r="I31" s="79"/>
      <c r="J31" s="80">
        <f t="shared" si="0"/>
        <v>0</v>
      </c>
      <c r="K31" s="79"/>
      <c r="L31" s="80">
        <f t="shared" si="1"/>
        <v>0</v>
      </c>
      <c r="M31" s="72"/>
      <c r="N31" s="94">
        <f t="shared" si="2"/>
        <v>0</v>
      </c>
    </row>
    <row r="32" spans="1:14" x14ac:dyDescent="0.3">
      <c r="B32" s="12" t="s">
        <v>152</v>
      </c>
      <c r="C32" s="1" t="s">
        <v>166</v>
      </c>
      <c r="D32" s="121">
        <v>250</v>
      </c>
      <c r="E32" s="4"/>
      <c r="F32" s="4"/>
      <c r="G32" s="38"/>
      <c r="H32" s="38">
        <v>400</v>
      </c>
      <c r="I32" s="79"/>
      <c r="J32" s="80">
        <f t="shared" si="0"/>
        <v>0</v>
      </c>
      <c r="K32" s="79"/>
      <c r="L32" s="80">
        <f t="shared" si="1"/>
        <v>0</v>
      </c>
      <c r="M32" s="72"/>
      <c r="N32" s="94">
        <f t="shared" si="2"/>
        <v>0</v>
      </c>
    </row>
    <row r="33" spans="2:14" x14ac:dyDescent="0.3">
      <c r="B33" s="12" t="s">
        <v>153</v>
      </c>
      <c r="C33" s="1" t="s">
        <v>167</v>
      </c>
      <c r="D33" s="121">
        <v>100</v>
      </c>
      <c r="E33" s="4" t="s">
        <v>245</v>
      </c>
      <c r="F33" s="4" t="s">
        <v>246</v>
      </c>
      <c r="G33" s="38" t="s">
        <v>247</v>
      </c>
      <c r="H33" s="38">
        <v>300</v>
      </c>
      <c r="I33" s="79"/>
      <c r="J33" s="80">
        <f t="shared" si="0"/>
        <v>0</v>
      </c>
      <c r="K33" s="79"/>
      <c r="L33" s="80">
        <f t="shared" si="1"/>
        <v>0</v>
      </c>
      <c r="M33" s="72"/>
      <c r="N33" s="94">
        <f t="shared" si="2"/>
        <v>0</v>
      </c>
    </row>
    <row r="34" spans="2:14" x14ac:dyDescent="0.3">
      <c r="B34" s="12" t="s">
        <v>154</v>
      </c>
      <c r="C34" s="1" t="s">
        <v>168</v>
      </c>
      <c r="D34" s="121">
        <v>200</v>
      </c>
      <c r="E34" s="4" t="s">
        <v>59</v>
      </c>
      <c r="F34" s="4" t="s">
        <v>248</v>
      </c>
      <c r="G34" s="38" t="s">
        <v>249</v>
      </c>
      <c r="H34" s="38">
        <v>500</v>
      </c>
      <c r="I34" s="79"/>
      <c r="J34" s="80">
        <f t="shared" si="0"/>
        <v>0</v>
      </c>
      <c r="K34" s="79"/>
      <c r="L34" s="80">
        <f t="shared" si="1"/>
        <v>0</v>
      </c>
      <c r="M34" s="72"/>
      <c r="N34" s="94">
        <f t="shared" si="2"/>
        <v>0</v>
      </c>
    </row>
    <row r="35" spans="2:14" x14ac:dyDescent="0.3">
      <c r="B35" s="12" t="s">
        <v>155</v>
      </c>
      <c r="C35" s="1" t="s">
        <v>169</v>
      </c>
      <c r="D35" s="121">
        <v>200</v>
      </c>
      <c r="E35" s="4" t="s">
        <v>59</v>
      </c>
      <c r="F35" s="4">
        <v>8949785</v>
      </c>
      <c r="G35" s="38" t="s">
        <v>250</v>
      </c>
      <c r="H35" s="38">
        <v>500</v>
      </c>
      <c r="I35" s="79"/>
      <c r="J35" s="80">
        <f t="shared" si="0"/>
        <v>0</v>
      </c>
      <c r="K35" s="79"/>
      <c r="L35" s="80">
        <f t="shared" si="1"/>
        <v>0</v>
      </c>
      <c r="M35" s="72"/>
      <c r="N35" s="94">
        <f t="shared" si="2"/>
        <v>0</v>
      </c>
    </row>
    <row r="36" spans="2:14" x14ac:dyDescent="0.3">
      <c r="B36" s="12" t="s">
        <v>156</v>
      </c>
      <c r="C36" s="1" t="s">
        <v>170</v>
      </c>
      <c r="D36" s="121">
        <v>400</v>
      </c>
      <c r="E36" s="4" t="s">
        <v>71</v>
      </c>
      <c r="F36" s="4"/>
      <c r="G36" s="38"/>
      <c r="H36" s="38">
        <v>500</v>
      </c>
      <c r="I36" s="79"/>
      <c r="J36" s="80">
        <f t="shared" si="0"/>
        <v>0</v>
      </c>
      <c r="K36" s="79"/>
      <c r="L36" s="80">
        <f t="shared" si="1"/>
        <v>0</v>
      </c>
      <c r="M36" s="72"/>
      <c r="N36" s="94">
        <f t="shared" si="2"/>
        <v>0</v>
      </c>
    </row>
    <row r="37" spans="2:14" x14ac:dyDescent="0.3">
      <c r="B37" s="12" t="s">
        <v>157</v>
      </c>
      <c r="C37" s="1" t="s">
        <v>171</v>
      </c>
      <c r="D37" s="121"/>
      <c r="E37" s="4"/>
      <c r="F37" s="4"/>
      <c r="G37" s="38"/>
      <c r="H37" s="38">
        <v>300</v>
      </c>
      <c r="I37" s="79"/>
      <c r="J37" s="80">
        <f t="shared" si="0"/>
        <v>0</v>
      </c>
      <c r="K37" s="79"/>
      <c r="L37" s="80">
        <f t="shared" si="1"/>
        <v>0</v>
      </c>
      <c r="M37" s="72"/>
      <c r="N37" s="94">
        <f t="shared" si="2"/>
        <v>0</v>
      </c>
    </row>
    <row r="38" spans="2:14" x14ac:dyDescent="0.3">
      <c r="B38" s="12" t="s">
        <v>158</v>
      </c>
      <c r="C38" s="1" t="s">
        <v>172</v>
      </c>
      <c r="D38" s="121">
        <v>100</v>
      </c>
      <c r="E38" s="4" t="s">
        <v>261</v>
      </c>
      <c r="F38" s="4" t="s">
        <v>262</v>
      </c>
      <c r="G38" s="38" t="s">
        <v>263</v>
      </c>
      <c r="H38" s="38">
        <v>1300</v>
      </c>
      <c r="I38" s="79"/>
      <c r="J38" s="80">
        <f t="shared" si="0"/>
        <v>0</v>
      </c>
      <c r="K38" s="79"/>
      <c r="L38" s="80">
        <f t="shared" si="1"/>
        <v>0</v>
      </c>
      <c r="M38" s="72"/>
      <c r="N38" s="94">
        <f t="shared" si="2"/>
        <v>0</v>
      </c>
    </row>
    <row r="39" spans="2:14" x14ac:dyDescent="0.3">
      <c r="B39" s="12" t="s">
        <v>159</v>
      </c>
      <c r="C39" s="1" t="s">
        <v>173</v>
      </c>
      <c r="D39" s="3">
        <v>150</v>
      </c>
      <c r="E39" s="4" t="s">
        <v>59</v>
      </c>
      <c r="F39" s="4"/>
      <c r="G39" s="38"/>
      <c r="H39" s="38">
        <v>300</v>
      </c>
      <c r="I39" s="79"/>
      <c r="J39" s="80">
        <f t="shared" si="0"/>
        <v>0</v>
      </c>
      <c r="K39" s="79"/>
      <c r="L39" s="80">
        <f t="shared" si="1"/>
        <v>0</v>
      </c>
      <c r="M39" s="72"/>
      <c r="N39" s="94">
        <f t="shared" si="2"/>
        <v>0</v>
      </c>
    </row>
    <row r="40" spans="2:14" x14ac:dyDescent="0.3">
      <c r="B40" s="227" t="s">
        <v>7</v>
      </c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9"/>
      <c r="N40" s="74">
        <f>SUM(N26:N39)</f>
        <v>0</v>
      </c>
    </row>
    <row r="41" spans="2:14" x14ac:dyDescent="0.3">
      <c r="B41" s="227" t="s">
        <v>8</v>
      </c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9"/>
      <c r="N41" s="74">
        <f>N40*15%</f>
        <v>0</v>
      </c>
    </row>
    <row r="42" spans="2:14" ht="17.25" thickBot="1" x14ac:dyDescent="0.35">
      <c r="B42" s="211" t="s">
        <v>9</v>
      </c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3"/>
      <c r="N42" s="75">
        <f>N41+N40</f>
        <v>0</v>
      </c>
    </row>
    <row r="43" spans="2:14" x14ac:dyDescent="0.3"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3"/>
    </row>
    <row r="44" spans="2:14" ht="17.25" thickBot="1" x14ac:dyDescent="0.35">
      <c r="B44" s="78" t="s">
        <v>125</v>
      </c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3"/>
    </row>
    <row r="45" spans="2:14" ht="33.75" thickBot="1" x14ac:dyDescent="0.35">
      <c r="B45" s="148" t="s">
        <v>10</v>
      </c>
      <c r="C45" s="149" t="s">
        <v>318</v>
      </c>
      <c r="D45" s="149" t="s">
        <v>315</v>
      </c>
      <c r="E45" s="149" t="s">
        <v>316</v>
      </c>
      <c r="F45" s="149" t="s">
        <v>317</v>
      </c>
      <c r="G45" s="70"/>
      <c r="H45" s="70"/>
      <c r="I45" s="70"/>
      <c r="J45" s="70"/>
      <c r="K45" s="70"/>
      <c r="L45" s="70"/>
      <c r="M45" s="70"/>
      <c r="N45" s="73"/>
    </row>
    <row r="46" spans="2:14" ht="34.5" customHeight="1" thickBot="1" x14ac:dyDescent="0.35">
      <c r="B46" s="150" t="s">
        <v>314</v>
      </c>
      <c r="C46" s="151"/>
      <c r="D46" s="152">
        <f>C46*15%</f>
        <v>0</v>
      </c>
      <c r="E46" s="152">
        <f>C46+D46</f>
        <v>0</v>
      </c>
      <c r="F46" s="152">
        <f>E46*12</f>
        <v>0</v>
      </c>
      <c r="G46" s="70"/>
      <c r="H46" s="70"/>
      <c r="I46" s="70"/>
      <c r="J46" s="70"/>
      <c r="K46" s="70"/>
      <c r="L46" s="70"/>
      <c r="M46" s="70"/>
      <c r="N46" s="73"/>
    </row>
    <row r="47" spans="2:14" x14ac:dyDescent="0.3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3"/>
    </row>
    <row r="48" spans="2:14" ht="17.25" thickBot="1" x14ac:dyDescent="0.35">
      <c r="B48" s="78" t="s">
        <v>126</v>
      </c>
      <c r="C48" s="78"/>
      <c r="D48" s="78"/>
      <c r="E48" s="78"/>
      <c r="I48" s="70"/>
      <c r="J48" s="70"/>
      <c r="K48" s="70"/>
      <c r="L48" s="70"/>
      <c r="M48" s="70"/>
      <c r="N48" s="73"/>
    </row>
    <row r="49" spans="1:14" ht="17.25" thickBot="1" x14ac:dyDescent="0.35">
      <c r="B49" s="153" t="s">
        <v>10</v>
      </c>
      <c r="C49" s="153" t="s">
        <v>66</v>
      </c>
      <c r="D49" s="153" t="s">
        <v>67</v>
      </c>
      <c r="E49" s="153" t="s">
        <v>117</v>
      </c>
      <c r="F49" s="153" t="s">
        <v>118</v>
      </c>
      <c r="G49" s="153" t="s">
        <v>68</v>
      </c>
    </row>
    <row r="50" spans="1:14" ht="17.25" thickBot="1" x14ac:dyDescent="0.35">
      <c r="B50" s="154" t="s">
        <v>325</v>
      </c>
      <c r="C50" s="155"/>
      <c r="D50" s="155"/>
      <c r="E50" s="155"/>
      <c r="F50" s="155"/>
      <c r="G50" s="156"/>
    </row>
    <row r="51" spans="1:14" ht="17.25" thickBot="1" x14ac:dyDescent="0.35"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3"/>
    </row>
    <row r="52" spans="1:14" ht="17.25" thickBot="1" x14ac:dyDescent="0.35">
      <c r="B52" s="70"/>
      <c r="C52" s="234" t="s">
        <v>324</v>
      </c>
      <c r="D52" s="234"/>
      <c r="E52" s="234"/>
      <c r="F52" s="234"/>
      <c r="G52" s="234"/>
      <c r="H52" s="234"/>
      <c r="I52" s="70"/>
      <c r="J52" s="70"/>
      <c r="K52" s="70"/>
      <c r="L52" s="70"/>
      <c r="M52" s="70"/>
      <c r="N52" s="73"/>
    </row>
    <row r="53" spans="1:14" ht="31.5" customHeight="1" thickBot="1" x14ac:dyDescent="0.35">
      <c r="B53" s="70"/>
      <c r="C53" s="157" t="s">
        <v>319</v>
      </c>
      <c r="D53" s="157" t="s">
        <v>320</v>
      </c>
      <c r="E53" s="157" t="s">
        <v>321</v>
      </c>
      <c r="F53" s="157" t="s">
        <v>322</v>
      </c>
      <c r="G53" s="157" t="s">
        <v>323</v>
      </c>
      <c r="H53" s="157" t="s">
        <v>335</v>
      </c>
      <c r="I53" s="70"/>
      <c r="J53" s="70"/>
      <c r="K53" s="70"/>
      <c r="L53" s="70"/>
      <c r="M53" s="70"/>
      <c r="N53" s="73"/>
    </row>
    <row r="54" spans="1:14" ht="17.25" thickBot="1" x14ac:dyDescent="0.35">
      <c r="B54" s="70"/>
      <c r="C54" s="158">
        <f>N42+F46</f>
        <v>0</v>
      </c>
      <c r="D54" s="158">
        <f>(C54*C50)+C54</f>
        <v>0</v>
      </c>
      <c r="E54" s="158">
        <f>(D54*D50)+D54</f>
        <v>0</v>
      </c>
      <c r="F54" s="158">
        <f>(E54*E50)+E54</f>
        <v>0</v>
      </c>
      <c r="G54" s="158">
        <f>(F54*F50)+F54</f>
        <v>0</v>
      </c>
      <c r="H54" s="159">
        <f>SUM(C54:G54)</f>
        <v>0</v>
      </c>
      <c r="I54" s="70"/>
      <c r="J54" s="70"/>
      <c r="K54" s="70"/>
      <c r="L54" s="70"/>
      <c r="M54" s="70"/>
      <c r="N54" s="73"/>
    </row>
    <row r="55" spans="1:14" x14ac:dyDescent="0.3">
      <c r="B55" s="70"/>
      <c r="C55" s="134"/>
      <c r="D55" s="134"/>
      <c r="E55" s="134"/>
      <c r="F55" s="134"/>
      <c r="G55" s="134"/>
      <c r="H55" s="135"/>
      <c r="I55" s="70"/>
      <c r="J55" s="70"/>
      <c r="K55" s="70"/>
      <c r="L55" s="70"/>
      <c r="M55" s="70"/>
      <c r="N55" s="73"/>
    </row>
    <row r="56" spans="1:14" ht="17.25" thickBot="1" x14ac:dyDescent="0.35">
      <c r="B56" s="78" t="s">
        <v>127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3"/>
    </row>
    <row r="57" spans="1:14" ht="17.25" thickBot="1" x14ac:dyDescent="0.35">
      <c r="B57" s="76"/>
      <c r="C57" s="230" t="s">
        <v>343</v>
      </c>
      <c r="D57" s="231"/>
      <c r="E57" s="231" t="s">
        <v>344</v>
      </c>
      <c r="F57" s="231"/>
      <c r="G57" s="231" t="s">
        <v>345</v>
      </c>
      <c r="H57" s="232"/>
      <c r="I57" s="70"/>
      <c r="J57" s="70"/>
      <c r="K57" s="70"/>
      <c r="L57" s="70"/>
      <c r="M57" s="70"/>
      <c r="N57" s="73"/>
    </row>
    <row r="58" spans="1:14" ht="17.25" thickBot="1" x14ac:dyDescent="0.35">
      <c r="B58" s="157" t="s">
        <v>61</v>
      </c>
      <c r="C58" s="157" t="s">
        <v>62</v>
      </c>
      <c r="D58" s="157" t="s">
        <v>63</v>
      </c>
      <c r="E58" s="157" t="s">
        <v>62</v>
      </c>
      <c r="F58" s="157" t="s">
        <v>63</v>
      </c>
      <c r="G58" s="157" t="s">
        <v>62</v>
      </c>
      <c r="H58" s="157" t="s">
        <v>63</v>
      </c>
      <c r="I58" s="70"/>
      <c r="J58" s="70"/>
      <c r="K58" s="70"/>
      <c r="L58" s="70"/>
      <c r="M58" s="70"/>
      <c r="N58" s="73"/>
    </row>
    <row r="59" spans="1:14" ht="17.25" thickBot="1" x14ac:dyDescent="0.35">
      <c r="B59" s="160" t="s">
        <v>64</v>
      </c>
      <c r="C59" s="161"/>
      <c r="D59" s="161"/>
      <c r="E59" s="161"/>
      <c r="F59" s="161"/>
      <c r="G59" s="161"/>
      <c r="H59" s="161"/>
      <c r="I59" s="70"/>
      <c r="J59" s="70"/>
      <c r="K59" s="70"/>
      <c r="L59" s="70"/>
      <c r="M59" s="70"/>
      <c r="N59" s="73"/>
    </row>
    <row r="60" spans="1:14" ht="17.25" thickBot="1" x14ac:dyDescent="0.35">
      <c r="B60" s="160" t="s">
        <v>101</v>
      </c>
      <c r="C60" s="161"/>
      <c r="D60" s="161"/>
      <c r="E60" s="161"/>
      <c r="F60" s="161"/>
      <c r="G60" s="161"/>
      <c r="H60" s="161"/>
      <c r="I60" s="70"/>
      <c r="J60" s="70"/>
      <c r="K60" s="70"/>
      <c r="L60" s="70"/>
      <c r="M60" s="70"/>
      <c r="N60" s="73"/>
    </row>
    <row r="61" spans="1:14" ht="17.25" thickBot="1" x14ac:dyDescent="0.35">
      <c r="B61" s="160" t="s">
        <v>102</v>
      </c>
      <c r="C61" s="161"/>
      <c r="D61" s="161"/>
      <c r="E61" s="161"/>
      <c r="F61" s="161"/>
      <c r="G61" s="161"/>
      <c r="H61" s="161"/>
      <c r="I61" s="70"/>
      <c r="J61" s="70"/>
      <c r="K61" s="70"/>
      <c r="L61" s="70"/>
      <c r="M61" s="70"/>
      <c r="N61" s="73"/>
    </row>
    <row r="62" spans="1:14" ht="17.25" thickBot="1" x14ac:dyDescent="0.35">
      <c r="B62" s="160" t="s">
        <v>103</v>
      </c>
      <c r="C62" s="161"/>
      <c r="D62" s="161"/>
      <c r="E62" s="161"/>
      <c r="F62" s="161"/>
      <c r="G62" s="161"/>
      <c r="H62" s="161"/>
      <c r="I62" s="70"/>
      <c r="J62" s="70"/>
      <c r="K62" s="70"/>
      <c r="L62" s="70"/>
      <c r="M62" s="70"/>
      <c r="N62" s="73"/>
    </row>
    <row r="63" spans="1:14" x14ac:dyDescent="0.3"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3"/>
    </row>
    <row r="64" spans="1:14" ht="17.25" thickBot="1" x14ac:dyDescent="0.35">
      <c r="A64" s="97"/>
      <c r="B64" s="96" t="s">
        <v>128</v>
      </c>
      <c r="C64" s="76"/>
      <c r="D64" s="76"/>
      <c r="E64" s="81"/>
      <c r="F64" s="70"/>
      <c r="G64" s="70"/>
      <c r="H64" s="70"/>
      <c r="I64" s="70"/>
      <c r="J64" s="70"/>
      <c r="K64" s="70"/>
      <c r="L64" s="70"/>
      <c r="M64" s="70"/>
      <c r="N64" s="73"/>
    </row>
    <row r="65" spans="2:14" ht="17.25" thickBot="1" x14ac:dyDescent="0.35">
      <c r="B65" s="214" t="s">
        <v>104</v>
      </c>
      <c r="C65" s="215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67" t="s">
        <v>334</v>
      </c>
      <c r="C66" s="67" t="s">
        <v>109</v>
      </c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4" t="s">
        <v>105</v>
      </c>
      <c r="C67" s="106"/>
      <c r="D67" s="70"/>
      <c r="E67" s="70"/>
      <c r="F67" s="70"/>
      <c r="G67" s="70"/>
      <c r="H67" s="70"/>
      <c r="I67" s="70"/>
      <c r="J67" s="70"/>
      <c r="K67" s="70"/>
      <c r="L67" s="70"/>
    </row>
    <row r="68" spans="2:14" x14ac:dyDescent="0.3">
      <c r="B68" s="105" t="s">
        <v>107</v>
      </c>
      <c r="C68" s="106"/>
      <c r="D68" s="70"/>
      <c r="E68" s="70"/>
      <c r="F68" s="70"/>
      <c r="G68" s="70"/>
      <c r="H68" s="70"/>
      <c r="I68" s="70"/>
      <c r="J68" s="70"/>
      <c r="K68" s="70"/>
      <c r="L68" s="70"/>
    </row>
    <row r="69" spans="2:14" x14ac:dyDescent="0.3">
      <c r="B69" s="105" t="s">
        <v>108</v>
      </c>
      <c r="C69" s="106"/>
      <c r="D69" s="70"/>
      <c r="E69" s="70"/>
      <c r="F69" s="70"/>
      <c r="G69" s="70"/>
      <c r="H69" s="70"/>
      <c r="I69" s="70"/>
      <c r="J69" s="70"/>
      <c r="K69" s="70"/>
      <c r="L69" s="70"/>
    </row>
    <row r="70" spans="2:14" x14ac:dyDescent="0.3">
      <c r="B70" s="105" t="s">
        <v>106</v>
      </c>
      <c r="C70" s="106"/>
      <c r="D70" s="70"/>
      <c r="E70" s="70"/>
      <c r="F70" s="70"/>
      <c r="G70" s="70"/>
      <c r="H70" s="70"/>
      <c r="I70" s="70"/>
      <c r="J70" s="70"/>
      <c r="K70" s="70"/>
      <c r="L70" s="70"/>
    </row>
    <row r="71" spans="2:14" x14ac:dyDescent="0.3">
      <c r="B71" s="101"/>
      <c r="C71" s="102"/>
      <c r="D71" s="102"/>
      <c r="E71" s="103"/>
      <c r="F71" s="70"/>
      <c r="G71" s="70"/>
      <c r="H71" s="70"/>
      <c r="I71" s="70"/>
      <c r="J71" s="70"/>
      <c r="K71" s="70"/>
      <c r="L71" s="70"/>
      <c r="M71" s="70"/>
      <c r="N71" s="73"/>
    </row>
    <row r="72" spans="2:14" ht="17.25" thickBot="1" x14ac:dyDescent="0.35">
      <c r="B72" s="96" t="s">
        <v>129</v>
      </c>
      <c r="C72" s="102"/>
      <c r="D72" s="102"/>
      <c r="E72" s="103"/>
      <c r="F72" s="70"/>
      <c r="G72" s="70"/>
      <c r="H72" s="70"/>
      <c r="I72" s="70"/>
      <c r="J72" s="70"/>
      <c r="K72" s="70"/>
      <c r="L72" s="70"/>
      <c r="M72" s="70"/>
      <c r="N72" s="73"/>
    </row>
    <row r="73" spans="2:14" ht="17.25" thickBot="1" x14ac:dyDescent="0.35">
      <c r="B73" s="214" t="s">
        <v>110</v>
      </c>
      <c r="C73" s="215"/>
      <c r="D73" s="102"/>
      <c r="E73" s="103"/>
      <c r="F73" s="70"/>
      <c r="G73" s="70"/>
      <c r="H73" s="70"/>
      <c r="I73" s="70"/>
      <c r="J73" s="70"/>
      <c r="K73" s="70"/>
      <c r="L73" s="70"/>
      <c r="M73" s="70"/>
      <c r="N73" s="73"/>
    </row>
    <row r="74" spans="2:14" ht="17.25" thickBot="1" x14ac:dyDescent="0.35">
      <c r="B74" s="67" t="s">
        <v>330</v>
      </c>
      <c r="C74" s="67" t="s">
        <v>333</v>
      </c>
      <c r="D74" s="102"/>
      <c r="E74" s="103"/>
      <c r="F74" s="70"/>
      <c r="G74" s="70"/>
      <c r="H74" s="70"/>
      <c r="I74" s="70"/>
      <c r="J74" s="70"/>
      <c r="K74" s="70"/>
      <c r="L74" s="70"/>
      <c r="M74" s="70"/>
      <c r="N74" s="73"/>
    </row>
    <row r="75" spans="2:14" ht="17.25" thickBot="1" x14ac:dyDescent="0.35">
      <c r="B75" s="107" t="s">
        <v>331</v>
      </c>
      <c r="C75" s="82"/>
      <c r="D75" s="70"/>
      <c r="E75" s="70"/>
      <c r="F75" s="70"/>
      <c r="G75" s="70"/>
      <c r="H75" s="70"/>
      <c r="I75" s="70"/>
      <c r="J75" s="70"/>
      <c r="K75" s="70"/>
      <c r="L75" s="70"/>
    </row>
    <row r="76" spans="2:14" ht="17.25" thickBot="1" x14ac:dyDescent="0.35">
      <c r="B76" s="107" t="s">
        <v>332</v>
      </c>
      <c r="C76" s="82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3"/>
    </row>
    <row r="77" spans="2:14" x14ac:dyDescent="0.3">
      <c r="B77" s="128"/>
      <c r="C77" s="128"/>
      <c r="F77" s="128"/>
    </row>
    <row r="79" spans="2:14" ht="17.25" thickBot="1" x14ac:dyDescent="0.35">
      <c r="B79" s="138"/>
      <c r="D79" s="138"/>
      <c r="E79" s="138"/>
      <c r="G79" s="138"/>
      <c r="I79" s="138"/>
    </row>
    <row r="80" spans="2:14" s="137" customFormat="1" x14ac:dyDescent="0.3">
      <c r="B80" s="137" t="s">
        <v>326</v>
      </c>
      <c r="D80" s="190" t="s">
        <v>327</v>
      </c>
      <c r="E80" s="190"/>
      <c r="G80" s="137" t="s">
        <v>13</v>
      </c>
      <c r="I80" s="137" t="s">
        <v>14</v>
      </c>
    </row>
    <row r="81" spans="2:14" ht="17.25" thickBot="1" x14ac:dyDescent="0.35"/>
    <row r="82" spans="2:14" ht="17.25" thickBot="1" x14ac:dyDescent="0.35">
      <c r="B82" s="107" t="s">
        <v>112</v>
      </c>
      <c r="C82" s="82"/>
      <c r="D82" s="70"/>
      <c r="E82" s="70"/>
      <c r="F82" s="70"/>
      <c r="G82" s="70"/>
      <c r="H82" s="70"/>
      <c r="I82" s="70"/>
      <c r="J82" s="70"/>
      <c r="K82" s="70"/>
      <c r="L82" s="70"/>
    </row>
    <row r="83" spans="2:14" x14ac:dyDescent="0.3"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3"/>
    </row>
    <row r="84" spans="2:14" x14ac:dyDescent="0.3">
      <c r="B84" s="117"/>
      <c r="C84" s="117"/>
      <c r="F84" s="117"/>
    </row>
    <row r="85" spans="2:14" x14ac:dyDescent="0.3">
      <c r="B85" s="117"/>
      <c r="C85" s="117"/>
      <c r="F85" s="117"/>
    </row>
    <row r="86" spans="2:14" x14ac:dyDescent="0.3">
      <c r="B86" s="9"/>
      <c r="C86" s="10"/>
      <c r="F86" s="9"/>
      <c r="G86" s="8"/>
    </row>
    <row r="87" spans="2:14" x14ac:dyDescent="0.3">
      <c r="B87" s="233" t="s">
        <v>13</v>
      </c>
      <c r="C87" s="233"/>
      <c r="F87" s="233" t="s">
        <v>14</v>
      </c>
      <c r="G87" s="233"/>
    </row>
  </sheetData>
  <protectedRanges>
    <protectedRange sqref="C6 C22" name="Range1_14_2_1_2_1_2_2_2_2_1_2_1_2_2_3_1"/>
    <protectedRange sqref="C44 E45:F45 C46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9:I19"/>
    <mergeCell ref="B20:H20"/>
    <mergeCell ref="C57:D57"/>
    <mergeCell ref="E57:F57"/>
    <mergeCell ref="G57:H57"/>
    <mergeCell ref="B24:H24"/>
    <mergeCell ref="I24:L24"/>
    <mergeCell ref="B40:M40"/>
    <mergeCell ref="B41:M41"/>
    <mergeCell ref="B42:M42"/>
    <mergeCell ref="B14:I14"/>
    <mergeCell ref="B15:I15"/>
    <mergeCell ref="B16:I16"/>
    <mergeCell ref="B17:I17"/>
    <mergeCell ref="B18:I18"/>
    <mergeCell ref="B9:I9"/>
    <mergeCell ref="B10:I10"/>
    <mergeCell ref="B11:I11"/>
    <mergeCell ref="B12:I12"/>
    <mergeCell ref="B13:I13"/>
    <mergeCell ref="A2:A6"/>
    <mergeCell ref="C2:I2"/>
    <mergeCell ref="C3:I3"/>
    <mergeCell ref="C4:I4"/>
    <mergeCell ref="C5:I5"/>
    <mergeCell ref="C6:I6"/>
    <mergeCell ref="B87:C87"/>
    <mergeCell ref="F87:G87"/>
    <mergeCell ref="C52:H52"/>
    <mergeCell ref="B65:C65"/>
    <mergeCell ref="B73:C73"/>
    <mergeCell ref="D80:E80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A31F-5F77-45D1-BA40-33ECD73ED404}">
  <sheetPr>
    <pageSetUpPr fitToPage="1"/>
  </sheetPr>
  <dimension ref="A1:N85"/>
  <sheetViews>
    <sheetView topLeftCell="A19" zoomScaleNormal="100" workbookViewId="0">
      <selection activeCell="D33" sqref="D33:D36"/>
    </sheetView>
  </sheetViews>
  <sheetFormatPr defaultColWidth="9.140625" defaultRowHeight="16.5" x14ac:dyDescent="0.3"/>
  <cols>
    <col min="1" max="1" width="6.1406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184" t="s">
        <v>0</v>
      </c>
      <c r="B2" s="148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185"/>
      <c r="B3" s="162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7.25" thickBot="1" x14ac:dyDescent="0.35">
      <c r="A4" s="185"/>
      <c r="B4" s="162" t="s">
        <v>36</v>
      </c>
      <c r="C4" s="237" t="s">
        <v>349</v>
      </c>
      <c r="D4" s="237"/>
      <c r="E4" s="237"/>
      <c r="F4" s="237"/>
      <c r="G4" s="237"/>
      <c r="H4" s="237"/>
      <c r="I4" s="237"/>
    </row>
    <row r="5" spans="1:14" ht="17.25" thickBot="1" x14ac:dyDescent="0.35">
      <c r="A5" s="185"/>
      <c r="B5" s="162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186"/>
      <c r="B6" s="148" t="s">
        <v>6</v>
      </c>
      <c r="C6" s="238"/>
      <c r="D6" s="238"/>
      <c r="E6" s="238"/>
      <c r="F6" s="238"/>
      <c r="G6" s="238"/>
      <c r="H6" s="238"/>
      <c r="I6" s="238"/>
      <c r="J6" s="127"/>
      <c r="K6" s="127"/>
      <c r="L6" s="127"/>
      <c r="M6" s="127"/>
      <c r="N6" s="127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355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  <c r="J22" s="127"/>
      <c r="K22" s="127"/>
      <c r="L22" s="127"/>
      <c r="M22" s="127"/>
      <c r="N22" s="127"/>
    </row>
    <row r="23" spans="1:14" ht="17.25" thickBot="1" x14ac:dyDescent="0.35">
      <c r="B23" s="78" t="s">
        <v>60</v>
      </c>
      <c r="J23" s="127" t="s">
        <v>120</v>
      </c>
      <c r="K23" s="127"/>
      <c r="L23" s="127" t="s">
        <v>123</v>
      </c>
      <c r="M23" s="127" t="s">
        <v>121</v>
      </c>
      <c r="N23" s="127" t="s">
        <v>122</v>
      </c>
    </row>
    <row r="24" spans="1:14" ht="17.25" thickBot="1" x14ac:dyDescent="0.35">
      <c r="B24" s="187" t="str">
        <f>C4</f>
        <v xml:space="preserve">Region 3 Western Cape 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95" t="s">
        <v>98</v>
      </c>
      <c r="N24" s="95"/>
    </row>
    <row r="25" spans="1:14" s="66" customFormat="1" ht="29.25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69" t="s">
        <v>100</v>
      </c>
    </row>
    <row r="26" spans="1:14" x14ac:dyDescent="0.3">
      <c r="A26" s="24"/>
      <c r="B26" s="12" t="s">
        <v>91</v>
      </c>
      <c r="C26" s="1" t="s">
        <v>92</v>
      </c>
      <c r="D26" s="3">
        <v>250</v>
      </c>
      <c r="E26" s="4" t="s">
        <v>59</v>
      </c>
      <c r="F26" s="4">
        <v>1456564</v>
      </c>
      <c r="G26" s="38" t="s">
        <v>93</v>
      </c>
      <c r="H26" s="38">
        <v>250</v>
      </c>
      <c r="I26" s="79"/>
      <c r="J26" s="80">
        <f>I26*40</f>
        <v>0</v>
      </c>
      <c r="K26" s="79"/>
      <c r="L26" s="80">
        <f>K26*11</f>
        <v>0</v>
      </c>
      <c r="M26" s="72"/>
      <c r="N26" s="94">
        <f>J26+L26+M26</f>
        <v>0</v>
      </c>
    </row>
    <row r="27" spans="1:14" x14ac:dyDescent="0.3">
      <c r="A27" s="24"/>
      <c r="B27" s="12" t="s">
        <v>87</v>
      </c>
      <c r="C27" s="1" t="s">
        <v>88</v>
      </c>
      <c r="D27" s="3">
        <v>150</v>
      </c>
      <c r="E27" s="4" t="s">
        <v>59</v>
      </c>
      <c r="F27" s="4" t="s">
        <v>89</v>
      </c>
      <c r="G27" s="38" t="s">
        <v>90</v>
      </c>
      <c r="H27" s="38">
        <v>300</v>
      </c>
      <c r="I27" s="79"/>
      <c r="J27" s="80">
        <f t="shared" ref="J27:J35" si="0">I27*40</f>
        <v>0</v>
      </c>
      <c r="K27" s="79"/>
      <c r="L27" s="80">
        <f t="shared" ref="L27:L35" si="1">K27*11</f>
        <v>0</v>
      </c>
      <c r="M27" s="72"/>
      <c r="N27" s="94">
        <f t="shared" ref="N27:N35" si="2">J27+L27+M27</f>
        <v>0</v>
      </c>
    </row>
    <row r="28" spans="1:14" x14ac:dyDescent="0.3">
      <c r="A28" s="24"/>
      <c r="B28" s="12" t="s">
        <v>83</v>
      </c>
      <c r="C28" s="1" t="s">
        <v>84</v>
      </c>
      <c r="D28" s="3">
        <v>200</v>
      </c>
      <c r="E28" s="4" t="s">
        <v>71</v>
      </c>
      <c r="F28" s="4" t="s">
        <v>85</v>
      </c>
      <c r="G28" s="38" t="s">
        <v>86</v>
      </c>
      <c r="H28" s="38">
        <v>200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24"/>
      <c r="B29" s="12" t="s">
        <v>80</v>
      </c>
      <c r="C29" s="1" t="s">
        <v>81</v>
      </c>
      <c r="D29" s="3">
        <v>60</v>
      </c>
      <c r="E29" s="4" t="s">
        <v>59</v>
      </c>
      <c r="F29" s="4">
        <v>28000033</v>
      </c>
      <c r="G29" s="38" t="s">
        <v>82</v>
      </c>
      <c r="H29" s="38">
        <v>250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A30" s="24"/>
      <c r="B30" s="12" t="s">
        <v>74</v>
      </c>
      <c r="C30" s="1" t="s">
        <v>75</v>
      </c>
      <c r="D30" s="3">
        <v>250</v>
      </c>
      <c r="E30" s="4" t="s">
        <v>71</v>
      </c>
      <c r="F30" s="4">
        <v>6505629</v>
      </c>
      <c r="G30" s="38" t="s">
        <v>76</v>
      </c>
      <c r="H30" s="38">
        <v>480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A31" s="24"/>
      <c r="B31" s="12" t="s">
        <v>74</v>
      </c>
      <c r="C31" s="1" t="s">
        <v>75</v>
      </c>
      <c r="D31" s="3">
        <v>500</v>
      </c>
      <c r="E31" s="4" t="s">
        <v>65</v>
      </c>
      <c r="F31" s="4">
        <v>2016030240</v>
      </c>
      <c r="G31" s="38" t="s">
        <v>77</v>
      </c>
      <c r="H31" s="38">
        <v>480</v>
      </c>
      <c r="I31" s="79"/>
      <c r="J31" s="80">
        <f t="shared" si="0"/>
        <v>0</v>
      </c>
      <c r="K31" s="79"/>
      <c r="L31" s="80">
        <f t="shared" si="1"/>
        <v>0</v>
      </c>
      <c r="M31" s="72"/>
      <c r="N31" s="94">
        <f t="shared" si="2"/>
        <v>0</v>
      </c>
    </row>
    <row r="32" spans="1:14" x14ac:dyDescent="0.3">
      <c r="A32" s="24"/>
      <c r="B32" s="12" t="s">
        <v>74</v>
      </c>
      <c r="C32" s="1" t="s">
        <v>75</v>
      </c>
      <c r="D32" s="3">
        <v>800</v>
      </c>
      <c r="E32" s="4" t="s">
        <v>59</v>
      </c>
      <c r="F32" s="4" t="s">
        <v>78</v>
      </c>
      <c r="G32" s="38" t="s">
        <v>79</v>
      </c>
      <c r="H32" s="38">
        <v>350</v>
      </c>
      <c r="I32" s="79"/>
      <c r="J32" s="80">
        <f t="shared" si="0"/>
        <v>0</v>
      </c>
      <c r="K32" s="79"/>
      <c r="L32" s="80">
        <f t="shared" si="1"/>
        <v>0</v>
      </c>
      <c r="M32" s="72"/>
      <c r="N32" s="94">
        <f t="shared" si="2"/>
        <v>0</v>
      </c>
    </row>
    <row r="33" spans="1:14" x14ac:dyDescent="0.3">
      <c r="A33" s="24"/>
      <c r="B33" s="12" t="s">
        <v>69</v>
      </c>
      <c r="C33" s="1" t="s">
        <v>70</v>
      </c>
      <c r="D33" s="121">
        <v>400</v>
      </c>
      <c r="E33" s="4" t="s">
        <v>71</v>
      </c>
      <c r="F33" s="4" t="s">
        <v>72</v>
      </c>
      <c r="G33" s="38" t="s">
        <v>73</v>
      </c>
      <c r="H33" s="38">
        <v>800</v>
      </c>
      <c r="I33" s="79"/>
      <c r="J33" s="80">
        <f t="shared" si="0"/>
        <v>0</v>
      </c>
      <c r="K33" s="79"/>
      <c r="L33" s="80">
        <f t="shared" si="1"/>
        <v>0</v>
      </c>
      <c r="M33" s="72"/>
      <c r="N33" s="94">
        <f t="shared" si="2"/>
        <v>0</v>
      </c>
    </row>
    <row r="34" spans="1:14" x14ac:dyDescent="0.3">
      <c r="A34" s="24"/>
      <c r="B34" s="12" t="s">
        <v>184</v>
      </c>
      <c r="C34" s="1" t="s">
        <v>94</v>
      </c>
      <c r="D34" s="121">
        <v>150</v>
      </c>
      <c r="E34" s="4" t="s">
        <v>95</v>
      </c>
      <c r="F34" s="4">
        <v>28000089</v>
      </c>
      <c r="G34" s="38" t="s">
        <v>96</v>
      </c>
      <c r="H34" s="38">
        <v>1000</v>
      </c>
      <c r="I34" s="79"/>
      <c r="J34" s="80">
        <f t="shared" si="0"/>
        <v>0</v>
      </c>
      <c r="K34" s="79"/>
      <c r="L34" s="80">
        <f t="shared" si="1"/>
        <v>0</v>
      </c>
      <c r="M34" s="72"/>
      <c r="N34" s="94">
        <f t="shared" si="2"/>
        <v>0</v>
      </c>
    </row>
    <row r="35" spans="1:14" x14ac:dyDescent="0.3">
      <c r="A35" s="24"/>
      <c r="B35" s="12" t="s">
        <v>185</v>
      </c>
      <c r="C35" s="1" t="s">
        <v>186</v>
      </c>
      <c r="D35" s="121" t="s">
        <v>360</v>
      </c>
      <c r="E35" s="4"/>
      <c r="F35" s="11"/>
      <c r="G35" s="38"/>
      <c r="H35" s="38">
        <v>700</v>
      </c>
      <c r="I35" s="79"/>
      <c r="J35" s="80">
        <f t="shared" si="0"/>
        <v>0</v>
      </c>
      <c r="K35" s="79"/>
      <c r="L35" s="80">
        <f t="shared" si="1"/>
        <v>0</v>
      </c>
      <c r="M35" s="72"/>
      <c r="N35" s="94">
        <f t="shared" si="2"/>
        <v>0</v>
      </c>
    </row>
    <row r="36" spans="1:14" x14ac:dyDescent="0.3">
      <c r="A36" s="24"/>
      <c r="B36" s="12"/>
      <c r="C36" s="1"/>
      <c r="D36" s="121"/>
      <c r="E36" s="4"/>
      <c r="F36" s="11"/>
      <c r="G36" s="38"/>
      <c r="H36" s="38"/>
      <c r="I36" s="79"/>
      <c r="J36" s="80"/>
      <c r="K36" s="79"/>
      <c r="L36" s="80"/>
      <c r="M36" s="72"/>
      <c r="N36" s="94"/>
    </row>
    <row r="37" spans="1:14" x14ac:dyDescent="0.3">
      <c r="B37" s="12"/>
      <c r="C37" s="1"/>
      <c r="D37" s="3"/>
      <c r="E37" s="4"/>
      <c r="F37" s="4"/>
      <c r="G37" s="38"/>
      <c r="H37" s="38"/>
      <c r="I37" s="79"/>
      <c r="J37" s="80"/>
      <c r="K37" s="79"/>
      <c r="L37" s="80"/>
      <c r="M37" s="72"/>
      <c r="N37" s="94"/>
    </row>
    <row r="38" spans="1:14" x14ac:dyDescent="0.3">
      <c r="B38" s="227" t="s">
        <v>7</v>
      </c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9"/>
      <c r="N38" s="74">
        <f>SUM(N26:N37)</f>
        <v>0</v>
      </c>
    </row>
    <row r="39" spans="1:14" x14ac:dyDescent="0.3">
      <c r="B39" s="227" t="s">
        <v>8</v>
      </c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9"/>
      <c r="N39" s="74">
        <f>N38*15%</f>
        <v>0</v>
      </c>
    </row>
    <row r="40" spans="1:14" ht="17.25" thickBot="1" x14ac:dyDescent="0.35">
      <c r="B40" s="211" t="s">
        <v>9</v>
      </c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3"/>
      <c r="N40" s="75">
        <f>N39+N38</f>
        <v>0</v>
      </c>
    </row>
    <row r="41" spans="1:14" x14ac:dyDescent="0.3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3"/>
    </row>
    <row r="42" spans="1:14" ht="17.25" thickBot="1" x14ac:dyDescent="0.35">
      <c r="B42" s="78" t="s">
        <v>125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3"/>
    </row>
    <row r="43" spans="1:14" ht="33.75" thickBot="1" x14ac:dyDescent="0.35">
      <c r="B43" s="148" t="s">
        <v>10</v>
      </c>
      <c r="C43" s="149" t="s">
        <v>318</v>
      </c>
      <c r="D43" s="149" t="s">
        <v>315</v>
      </c>
      <c r="E43" s="149" t="s">
        <v>316</v>
      </c>
      <c r="F43" s="149" t="s">
        <v>317</v>
      </c>
      <c r="G43" s="70"/>
      <c r="H43" s="70"/>
      <c r="I43" s="70"/>
      <c r="J43" s="70"/>
      <c r="K43" s="70"/>
      <c r="L43" s="70"/>
      <c r="M43" s="70"/>
      <c r="N43" s="73"/>
    </row>
    <row r="44" spans="1:14" ht="34.5" customHeight="1" thickBot="1" x14ac:dyDescent="0.35">
      <c r="B44" s="150" t="s">
        <v>314</v>
      </c>
      <c r="C44" s="151"/>
      <c r="D44" s="152">
        <f>C44*15%</f>
        <v>0</v>
      </c>
      <c r="E44" s="152">
        <f>C44+D44</f>
        <v>0</v>
      </c>
      <c r="F44" s="152">
        <f>E44*12</f>
        <v>0</v>
      </c>
      <c r="G44" s="70"/>
      <c r="H44" s="70"/>
      <c r="I44" s="70"/>
      <c r="J44" s="70"/>
      <c r="K44" s="70"/>
      <c r="L44" s="70"/>
      <c r="M44" s="70"/>
      <c r="N44" s="73"/>
    </row>
    <row r="45" spans="1:14" x14ac:dyDescent="0.3"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3"/>
    </row>
    <row r="46" spans="1:14" ht="17.25" thickBot="1" x14ac:dyDescent="0.35">
      <c r="B46" s="78" t="s">
        <v>126</v>
      </c>
      <c r="C46" s="78"/>
      <c r="D46" s="78"/>
      <c r="E46" s="78"/>
      <c r="I46" s="70"/>
      <c r="J46" s="70"/>
      <c r="K46" s="70"/>
      <c r="L46" s="70"/>
      <c r="M46" s="70"/>
      <c r="N46" s="73"/>
    </row>
    <row r="47" spans="1:14" ht="17.25" thickBot="1" x14ac:dyDescent="0.35">
      <c r="B47" s="153" t="s">
        <v>10</v>
      </c>
      <c r="C47" s="153" t="s">
        <v>66</v>
      </c>
      <c r="D47" s="153" t="s">
        <v>67</v>
      </c>
      <c r="E47" s="153" t="s">
        <v>117</v>
      </c>
      <c r="F47" s="153" t="s">
        <v>118</v>
      </c>
      <c r="G47" s="153" t="s">
        <v>68</v>
      </c>
    </row>
    <row r="48" spans="1:14" ht="17.25" thickBot="1" x14ac:dyDescent="0.35">
      <c r="B48" s="154" t="s">
        <v>325</v>
      </c>
      <c r="C48" s="155"/>
      <c r="D48" s="155"/>
      <c r="E48" s="155"/>
      <c r="F48" s="155"/>
      <c r="G48" s="156"/>
    </row>
    <row r="49" spans="1:14" ht="17.25" thickBot="1" x14ac:dyDescent="0.35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3"/>
    </row>
    <row r="50" spans="1:14" ht="17.25" thickBot="1" x14ac:dyDescent="0.35">
      <c r="B50" s="70"/>
      <c r="C50" s="234" t="s">
        <v>324</v>
      </c>
      <c r="D50" s="234"/>
      <c r="E50" s="234"/>
      <c r="F50" s="234"/>
      <c r="G50" s="234"/>
      <c r="H50" s="234"/>
      <c r="I50" s="70"/>
      <c r="J50" s="70"/>
      <c r="K50" s="70"/>
      <c r="L50" s="70"/>
      <c r="M50" s="70"/>
      <c r="N50" s="73"/>
    </row>
    <row r="51" spans="1:14" ht="31.5" customHeight="1" thickBot="1" x14ac:dyDescent="0.35">
      <c r="B51" s="70"/>
      <c r="C51" s="157" t="s">
        <v>319</v>
      </c>
      <c r="D51" s="157" t="s">
        <v>320</v>
      </c>
      <c r="E51" s="157" t="s">
        <v>321</v>
      </c>
      <c r="F51" s="157" t="s">
        <v>322</v>
      </c>
      <c r="G51" s="157" t="s">
        <v>323</v>
      </c>
      <c r="H51" s="157" t="s">
        <v>335</v>
      </c>
      <c r="I51" s="70"/>
      <c r="J51" s="70"/>
      <c r="K51" s="70"/>
      <c r="L51" s="70"/>
      <c r="M51" s="70"/>
      <c r="N51" s="73"/>
    </row>
    <row r="52" spans="1:14" ht="17.25" thickBot="1" x14ac:dyDescent="0.35">
      <c r="B52" s="70"/>
      <c r="C52" s="158">
        <f>N40+F44</f>
        <v>0</v>
      </c>
      <c r="D52" s="158">
        <f>(C52*C48)+C52</f>
        <v>0</v>
      </c>
      <c r="E52" s="158">
        <f>(D52*D48)+D52</f>
        <v>0</v>
      </c>
      <c r="F52" s="158">
        <f>(E52*E48)+E52</f>
        <v>0</v>
      </c>
      <c r="G52" s="158">
        <f>(F52*F48)+F52</f>
        <v>0</v>
      </c>
      <c r="H52" s="159">
        <f>SUM(C52:G52)</f>
        <v>0</v>
      </c>
      <c r="I52" s="70"/>
      <c r="J52" s="70"/>
      <c r="K52" s="70"/>
      <c r="L52" s="70"/>
      <c r="M52" s="70"/>
      <c r="N52" s="73"/>
    </row>
    <row r="53" spans="1:14" x14ac:dyDescent="0.3">
      <c r="B53" s="70"/>
      <c r="C53" s="134"/>
      <c r="D53" s="134"/>
      <c r="E53" s="134"/>
      <c r="F53" s="134"/>
      <c r="G53" s="134"/>
      <c r="H53" s="135"/>
      <c r="I53" s="70"/>
      <c r="J53" s="70"/>
      <c r="K53" s="70"/>
      <c r="L53" s="70"/>
      <c r="M53" s="70"/>
      <c r="N53" s="73"/>
    </row>
    <row r="54" spans="1:14" ht="17.25" thickBot="1" x14ac:dyDescent="0.35">
      <c r="B54" s="78" t="s">
        <v>127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3"/>
    </row>
    <row r="55" spans="1:14" ht="17.25" thickBot="1" x14ac:dyDescent="0.35">
      <c r="B55" s="76"/>
      <c r="C55" s="230" t="s">
        <v>343</v>
      </c>
      <c r="D55" s="231"/>
      <c r="E55" s="231" t="s">
        <v>344</v>
      </c>
      <c r="F55" s="231"/>
      <c r="G55" s="231" t="s">
        <v>345</v>
      </c>
      <c r="H55" s="232"/>
      <c r="I55" s="70"/>
      <c r="J55" s="70"/>
      <c r="K55" s="70"/>
      <c r="L55" s="70"/>
      <c r="M55" s="70"/>
      <c r="N55" s="73"/>
    </row>
    <row r="56" spans="1:14" ht="17.25" thickBot="1" x14ac:dyDescent="0.35">
      <c r="B56" s="67" t="s">
        <v>61</v>
      </c>
      <c r="C56" s="67" t="s">
        <v>62</v>
      </c>
      <c r="D56" s="67" t="s">
        <v>63</v>
      </c>
      <c r="E56" s="67" t="s">
        <v>62</v>
      </c>
      <c r="F56" s="67" t="s">
        <v>63</v>
      </c>
      <c r="G56" s="67" t="s">
        <v>62</v>
      </c>
      <c r="H56" s="87" t="s">
        <v>63</v>
      </c>
      <c r="I56" s="70"/>
      <c r="J56" s="70"/>
      <c r="K56" s="70"/>
      <c r="L56" s="70"/>
      <c r="M56" s="70"/>
      <c r="N56" s="73"/>
    </row>
    <row r="57" spans="1:14" x14ac:dyDescent="0.3">
      <c r="B57" s="98" t="s">
        <v>64</v>
      </c>
      <c r="C57" s="99"/>
      <c r="D57" s="99"/>
      <c r="E57" s="99"/>
      <c r="F57" s="99"/>
      <c r="G57" s="99"/>
      <c r="H57" s="100"/>
      <c r="I57" s="70"/>
      <c r="J57" s="70"/>
      <c r="K57" s="70"/>
      <c r="L57" s="70"/>
      <c r="M57" s="70"/>
      <c r="N57" s="73"/>
    </row>
    <row r="58" spans="1:14" x14ac:dyDescent="0.3">
      <c r="B58" s="88" t="s">
        <v>101</v>
      </c>
      <c r="C58" s="77"/>
      <c r="D58" s="77"/>
      <c r="E58" s="77"/>
      <c r="F58" s="77"/>
      <c r="G58" s="77"/>
      <c r="H58" s="89"/>
      <c r="I58" s="70"/>
      <c r="J58" s="70"/>
      <c r="K58" s="70"/>
      <c r="L58" s="70"/>
      <c r="M58" s="70"/>
      <c r="N58" s="73"/>
    </row>
    <row r="59" spans="1:14" x14ac:dyDescent="0.3">
      <c r="B59" s="88" t="s">
        <v>102</v>
      </c>
      <c r="C59" s="77"/>
      <c r="D59" s="77"/>
      <c r="E59" s="77"/>
      <c r="F59" s="77"/>
      <c r="G59" s="77"/>
      <c r="H59" s="89"/>
      <c r="I59" s="70"/>
      <c r="J59" s="70"/>
      <c r="K59" s="70"/>
      <c r="L59" s="70"/>
      <c r="M59" s="70"/>
      <c r="N59" s="73"/>
    </row>
    <row r="60" spans="1:14" ht="17.25" thickBot="1" x14ac:dyDescent="0.35">
      <c r="B60" s="90" t="s">
        <v>103</v>
      </c>
      <c r="C60" s="91"/>
      <c r="D60" s="91"/>
      <c r="E60" s="91"/>
      <c r="F60" s="91"/>
      <c r="G60" s="91"/>
      <c r="H60" s="92"/>
      <c r="I60" s="70"/>
      <c r="J60" s="70"/>
      <c r="K60" s="70"/>
      <c r="L60" s="70"/>
      <c r="M60" s="70"/>
      <c r="N60" s="73"/>
    </row>
    <row r="61" spans="1:14" x14ac:dyDescent="0.3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3"/>
    </row>
    <row r="62" spans="1:14" ht="17.25" thickBot="1" x14ac:dyDescent="0.35">
      <c r="A62" s="97"/>
      <c r="B62" s="96" t="s">
        <v>128</v>
      </c>
      <c r="C62" s="76"/>
      <c r="D62" s="76"/>
      <c r="E62" s="81"/>
      <c r="F62" s="70"/>
      <c r="G62" s="70"/>
      <c r="H62" s="70"/>
      <c r="I62" s="70"/>
      <c r="J62" s="70"/>
      <c r="K62" s="70"/>
      <c r="L62" s="70"/>
      <c r="M62" s="70"/>
      <c r="N62" s="73"/>
    </row>
    <row r="63" spans="1:14" ht="17.25" thickBot="1" x14ac:dyDescent="0.35">
      <c r="B63" s="214" t="s">
        <v>104</v>
      </c>
      <c r="C63" s="215"/>
      <c r="D63" s="70"/>
      <c r="E63" s="70"/>
      <c r="F63" s="70"/>
      <c r="G63" s="70"/>
      <c r="H63" s="70"/>
      <c r="I63" s="70"/>
      <c r="J63" s="70"/>
      <c r="K63" s="70"/>
      <c r="L63" s="70"/>
    </row>
    <row r="64" spans="1:14" x14ac:dyDescent="0.3">
      <c r="B64" s="67" t="s">
        <v>334</v>
      </c>
      <c r="C64" s="67" t="s">
        <v>109</v>
      </c>
      <c r="D64" s="70"/>
      <c r="E64" s="70"/>
      <c r="F64" s="70"/>
      <c r="G64" s="70"/>
      <c r="H64" s="70"/>
      <c r="I64" s="70"/>
      <c r="J64" s="70"/>
      <c r="K64" s="70"/>
      <c r="L64" s="70"/>
    </row>
    <row r="65" spans="2:14" x14ac:dyDescent="0.3">
      <c r="B65" s="104" t="s">
        <v>105</v>
      </c>
      <c r="C65" s="106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105" t="s">
        <v>107</v>
      </c>
      <c r="C66" s="106"/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5" t="s">
        <v>108</v>
      </c>
      <c r="C67" s="106"/>
      <c r="D67" s="70"/>
      <c r="E67" s="70"/>
      <c r="F67" s="70"/>
      <c r="G67" s="70"/>
      <c r="H67" s="70"/>
      <c r="I67" s="70"/>
      <c r="J67" s="70"/>
      <c r="K67" s="70"/>
      <c r="L67" s="70"/>
    </row>
    <row r="68" spans="2:14" x14ac:dyDescent="0.3">
      <c r="B68" s="105" t="s">
        <v>106</v>
      </c>
      <c r="C68" s="106"/>
      <c r="D68" s="70"/>
      <c r="E68" s="70"/>
      <c r="F68" s="70"/>
      <c r="G68" s="70"/>
      <c r="H68" s="70"/>
      <c r="I68" s="70"/>
      <c r="J68" s="70"/>
      <c r="K68" s="70"/>
      <c r="L68" s="70"/>
    </row>
    <row r="69" spans="2:14" x14ac:dyDescent="0.3">
      <c r="B69" s="101"/>
      <c r="C69" s="102"/>
      <c r="D69" s="102"/>
      <c r="E69" s="103"/>
      <c r="F69" s="70"/>
      <c r="G69" s="70"/>
      <c r="H69" s="70"/>
      <c r="I69" s="70"/>
      <c r="J69" s="70"/>
      <c r="K69" s="70"/>
      <c r="L69" s="70"/>
      <c r="M69" s="70"/>
      <c r="N69" s="73"/>
    </row>
    <row r="70" spans="2:14" ht="17.25" thickBot="1" x14ac:dyDescent="0.35">
      <c r="B70" s="96" t="s">
        <v>129</v>
      </c>
      <c r="C70" s="102"/>
      <c r="D70" s="102"/>
      <c r="E70" s="103"/>
      <c r="F70" s="70"/>
      <c r="G70" s="70"/>
      <c r="H70" s="70"/>
      <c r="I70" s="70"/>
      <c r="J70" s="70"/>
      <c r="K70" s="70"/>
      <c r="L70" s="70"/>
      <c r="M70" s="70"/>
      <c r="N70" s="73"/>
    </row>
    <row r="71" spans="2:14" ht="17.25" thickBot="1" x14ac:dyDescent="0.35">
      <c r="B71" s="214" t="s">
        <v>110</v>
      </c>
      <c r="C71" s="215"/>
      <c r="D71" s="102"/>
      <c r="E71" s="103"/>
      <c r="F71" s="70"/>
      <c r="G71" s="70"/>
      <c r="H71" s="70"/>
      <c r="I71" s="70"/>
      <c r="J71" s="70"/>
      <c r="K71" s="70"/>
      <c r="L71" s="70"/>
      <c r="M71" s="70"/>
      <c r="N71" s="73"/>
    </row>
    <row r="72" spans="2:14" ht="17.25" thickBot="1" x14ac:dyDescent="0.35">
      <c r="B72" s="67" t="s">
        <v>330</v>
      </c>
      <c r="C72" s="67" t="s">
        <v>333</v>
      </c>
      <c r="D72" s="102"/>
      <c r="E72" s="103"/>
      <c r="F72" s="70"/>
      <c r="G72" s="70"/>
      <c r="H72" s="70"/>
      <c r="I72" s="70"/>
      <c r="J72" s="70"/>
      <c r="K72" s="70"/>
      <c r="L72" s="70"/>
      <c r="M72" s="70"/>
      <c r="N72" s="73"/>
    </row>
    <row r="73" spans="2:14" ht="17.25" thickBot="1" x14ac:dyDescent="0.35">
      <c r="B73" s="107" t="s">
        <v>331</v>
      </c>
      <c r="C73" s="82"/>
      <c r="D73" s="70"/>
      <c r="E73" s="70"/>
      <c r="F73" s="70"/>
      <c r="G73" s="70"/>
      <c r="H73" s="70"/>
      <c r="I73" s="70"/>
      <c r="J73" s="70"/>
      <c r="K73" s="70"/>
      <c r="L73" s="70"/>
    </row>
    <row r="74" spans="2:14" ht="17.25" thickBot="1" x14ac:dyDescent="0.35">
      <c r="B74" s="107" t="s">
        <v>332</v>
      </c>
      <c r="C74" s="82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3"/>
    </row>
    <row r="75" spans="2:14" x14ac:dyDescent="0.3">
      <c r="B75" s="128"/>
      <c r="C75" s="128"/>
      <c r="F75" s="128"/>
    </row>
    <row r="77" spans="2:14" ht="17.25" thickBot="1" x14ac:dyDescent="0.35">
      <c r="B77" s="138"/>
      <c r="D77" s="138"/>
      <c r="E77" s="138"/>
      <c r="G77" s="138"/>
      <c r="I77" s="138"/>
    </row>
    <row r="78" spans="2:14" s="137" customFormat="1" x14ac:dyDescent="0.3">
      <c r="B78" s="137" t="s">
        <v>326</v>
      </c>
      <c r="D78" s="190" t="s">
        <v>327</v>
      </c>
      <c r="E78" s="190"/>
      <c r="G78" s="137" t="s">
        <v>13</v>
      </c>
      <c r="I78" s="137" t="s">
        <v>14</v>
      </c>
    </row>
    <row r="79" spans="2:14" ht="17.25" thickBot="1" x14ac:dyDescent="0.35"/>
    <row r="80" spans="2:14" ht="17.25" thickBot="1" x14ac:dyDescent="0.35">
      <c r="B80" s="107" t="s">
        <v>112</v>
      </c>
      <c r="C80" s="82"/>
      <c r="D80" s="70"/>
      <c r="E80" s="70"/>
      <c r="F80" s="70"/>
      <c r="G80" s="70"/>
      <c r="H80" s="70"/>
      <c r="I80" s="70"/>
      <c r="J80" s="70"/>
      <c r="K80" s="70"/>
      <c r="L80" s="70"/>
    </row>
    <row r="81" spans="2:14" x14ac:dyDescent="0.3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3"/>
    </row>
    <row r="82" spans="2:14" x14ac:dyDescent="0.3">
      <c r="B82" s="117"/>
      <c r="C82" s="117"/>
      <c r="F82" s="117"/>
    </row>
    <row r="83" spans="2:14" x14ac:dyDescent="0.3">
      <c r="B83" s="117"/>
      <c r="C83" s="117"/>
      <c r="F83" s="117"/>
    </row>
    <row r="84" spans="2:14" x14ac:dyDescent="0.3">
      <c r="B84" s="9"/>
      <c r="C84" s="10"/>
      <c r="F84" s="9"/>
      <c r="G84" s="8"/>
    </row>
    <row r="85" spans="2:14" x14ac:dyDescent="0.3">
      <c r="B85" s="233" t="s">
        <v>13</v>
      </c>
      <c r="C85" s="233"/>
      <c r="F85" s="233" t="s">
        <v>14</v>
      </c>
      <c r="G85" s="233"/>
    </row>
  </sheetData>
  <protectedRanges>
    <protectedRange sqref="C6 C22" name="Range1_14_2_1_2_1_2_2_2_2_1_2_1_2_2_3_1"/>
    <protectedRange sqref="C42 E43:F43 C44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9:I19"/>
    <mergeCell ref="B20:H20"/>
    <mergeCell ref="C55:D55"/>
    <mergeCell ref="E55:F55"/>
    <mergeCell ref="G55:H55"/>
    <mergeCell ref="B24:H24"/>
    <mergeCell ref="I24:L24"/>
    <mergeCell ref="B38:M38"/>
    <mergeCell ref="B39:M39"/>
    <mergeCell ref="B40:M40"/>
    <mergeCell ref="B14:I14"/>
    <mergeCell ref="B15:I15"/>
    <mergeCell ref="B16:I16"/>
    <mergeCell ref="B17:I17"/>
    <mergeCell ref="B18:I18"/>
    <mergeCell ref="B9:I9"/>
    <mergeCell ref="B10:I10"/>
    <mergeCell ref="B11:I11"/>
    <mergeCell ref="B12:I12"/>
    <mergeCell ref="B13:I13"/>
    <mergeCell ref="A2:A6"/>
    <mergeCell ref="C2:I2"/>
    <mergeCell ref="C3:I3"/>
    <mergeCell ref="C4:I4"/>
    <mergeCell ref="C5:I5"/>
    <mergeCell ref="C6:I6"/>
    <mergeCell ref="B85:C85"/>
    <mergeCell ref="F85:G85"/>
    <mergeCell ref="C50:H50"/>
    <mergeCell ref="B63:C63"/>
    <mergeCell ref="B71:C71"/>
    <mergeCell ref="D78:E78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609F9-BD92-4E65-9B09-E407ABB16101}">
  <sheetPr>
    <pageSetUpPr fitToPage="1"/>
  </sheetPr>
  <dimension ref="A1:N78"/>
  <sheetViews>
    <sheetView topLeftCell="A15" workbookViewId="0">
      <selection activeCell="E30" sqref="E30"/>
    </sheetView>
  </sheetViews>
  <sheetFormatPr defaultColWidth="9.140625" defaultRowHeight="16.5" x14ac:dyDescent="0.3"/>
  <cols>
    <col min="1" max="1" width="6.1406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184" t="s">
        <v>0</v>
      </c>
      <c r="B2" s="148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185"/>
      <c r="B3" s="162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7.25" thickBot="1" x14ac:dyDescent="0.35">
      <c r="A4" s="185"/>
      <c r="B4" s="162" t="s">
        <v>36</v>
      </c>
      <c r="C4" s="237" t="s">
        <v>351</v>
      </c>
      <c r="D4" s="237"/>
      <c r="E4" s="237"/>
      <c r="F4" s="237"/>
      <c r="G4" s="237"/>
      <c r="H4" s="237"/>
      <c r="I4" s="237"/>
    </row>
    <row r="5" spans="1:14" ht="17.25" thickBot="1" x14ac:dyDescent="0.35">
      <c r="A5" s="185"/>
      <c r="B5" s="162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186"/>
      <c r="B6" s="148" t="s">
        <v>6</v>
      </c>
      <c r="C6" s="238"/>
      <c r="D6" s="238"/>
      <c r="E6" s="238"/>
      <c r="F6" s="238"/>
      <c r="G6" s="238"/>
      <c r="H6" s="238"/>
      <c r="I6" s="238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355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</row>
    <row r="23" spans="1:14" ht="17.25" thickBot="1" x14ac:dyDescent="0.35">
      <c r="B23" s="78" t="s">
        <v>60</v>
      </c>
      <c r="J23" s="2" t="s">
        <v>120</v>
      </c>
      <c r="L23" s="2" t="s">
        <v>123</v>
      </c>
      <c r="M23" s="2" t="s">
        <v>121</v>
      </c>
      <c r="N23" s="2" t="s">
        <v>122</v>
      </c>
    </row>
    <row r="24" spans="1:14" ht="17.25" thickBot="1" x14ac:dyDescent="0.35">
      <c r="B24" s="187" t="str">
        <f>C4</f>
        <v xml:space="preserve">Region 4 Eastern Cape 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95" t="s">
        <v>98</v>
      </c>
    </row>
    <row r="25" spans="1:14" s="66" customFormat="1" ht="33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69" t="s">
        <v>100</v>
      </c>
    </row>
    <row r="26" spans="1:14" x14ac:dyDescent="0.3">
      <c r="A26" s="24"/>
      <c r="B26" s="12" t="s">
        <v>174</v>
      </c>
      <c r="C26" s="1" t="s">
        <v>179</v>
      </c>
      <c r="D26" s="3">
        <v>450</v>
      </c>
      <c r="E26" s="4" t="s">
        <v>65</v>
      </c>
      <c r="F26" s="4" t="s">
        <v>306</v>
      </c>
      <c r="G26" s="38" t="s">
        <v>307</v>
      </c>
      <c r="H26" s="38">
        <v>1000</v>
      </c>
      <c r="I26" s="79"/>
      <c r="J26" s="80">
        <f t="shared" ref="J26:J30" si="0">I26*40</f>
        <v>0</v>
      </c>
      <c r="K26" s="79"/>
      <c r="L26" s="80">
        <f t="shared" ref="L26:L30" si="1">K26*11</f>
        <v>0</v>
      </c>
      <c r="M26" s="72"/>
      <c r="N26" s="94">
        <f t="shared" ref="N26:N30" si="2">J26+L26+M26</f>
        <v>0</v>
      </c>
    </row>
    <row r="27" spans="1:14" x14ac:dyDescent="0.3">
      <c r="A27" s="24"/>
      <c r="B27" s="12" t="s">
        <v>175</v>
      </c>
      <c r="C27" s="1" t="s">
        <v>180</v>
      </c>
      <c r="D27" s="3">
        <v>200</v>
      </c>
      <c r="E27" s="4" t="s">
        <v>65</v>
      </c>
      <c r="F27" s="4" t="s">
        <v>304</v>
      </c>
      <c r="G27" s="38" t="s">
        <v>305</v>
      </c>
      <c r="H27" s="38">
        <v>1000</v>
      </c>
      <c r="I27" s="79"/>
      <c r="J27" s="80">
        <f t="shared" si="0"/>
        <v>0</v>
      </c>
      <c r="K27" s="79"/>
      <c r="L27" s="80">
        <f t="shared" si="1"/>
        <v>0</v>
      </c>
      <c r="M27" s="72"/>
      <c r="N27" s="94">
        <f t="shared" si="2"/>
        <v>0</v>
      </c>
    </row>
    <row r="28" spans="1:14" x14ac:dyDescent="0.3">
      <c r="A28" s="24"/>
      <c r="B28" s="12" t="s">
        <v>176</v>
      </c>
      <c r="C28" s="1" t="s">
        <v>181</v>
      </c>
      <c r="D28" s="3">
        <v>600</v>
      </c>
      <c r="E28" s="4" t="s">
        <v>65</v>
      </c>
      <c r="F28" s="4" t="s">
        <v>308</v>
      </c>
      <c r="G28" s="38" t="s">
        <v>309</v>
      </c>
      <c r="H28" s="38">
        <v>600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24"/>
      <c r="B29" s="12" t="s">
        <v>177</v>
      </c>
      <c r="C29" s="1" t="s">
        <v>182</v>
      </c>
      <c r="D29" s="3">
        <v>600</v>
      </c>
      <c r="E29" s="4" t="s">
        <v>65</v>
      </c>
      <c r="F29" s="4" t="s">
        <v>306</v>
      </c>
      <c r="G29" s="38" t="s">
        <v>307</v>
      </c>
      <c r="H29" s="38">
        <v>1000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A30" s="24"/>
      <c r="B30" s="12" t="s">
        <v>178</v>
      </c>
      <c r="C30" s="1" t="s">
        <v>183</v>
      </c>
      <c r="D30" s="121">
        <v>200</v>
      </c>
      <c r="E30" s="4" t="s">
        <v>359</v>
      </c>
      <c r="F30" s="11"/>
      <c r="G30" s="38"/>
      <c r="H30" s="38">
        <v>500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B31" s="227" t="s">
        <v>7</v>
      </c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9"/>
      <c r="N31" s="74">
        <f>SUM(N26:N30)</f>
        <v>0</v>
      </c>
    </row>
    <row r="32" spans="1:14" x14ac:dyDescent="0.3">
      <c r="B32" s="227" t="s">
        <v>8</v>
      </c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9"/>
      <c r="N32" s="74">
        <f>N31*15%</f>
        <v>0</v>
      </c>
    </row>
    <row r="33" spans="2:14" ht="17.25" thickBot="1" x14ac:dyDescent="0.35">
      <c r="B33" s="211" t="s">
        <v>9</v>
      </c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3"/>
      <c r="N33" s="75">
        <f>N32+N31</f>
        <v>0</v>
      </c>
    </row>
    <row r="34" spans="2:14" x14ac:dyDescent="0.3"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3"/>
    </row>
    <row r="35" spans="2:14" ht="17.25" thickBot="1" x14ac:dyDescent="0.35">
      <c r="B35" s="78" t="s">
        <v>125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3"/>
    </row>
    <row r="36" spans="2:14" ht="33.75" thickBot="1" x14ac:dyDescent="0.35">
      <c r="B36" s="148" t="s">
        <v>10</v>
      </c>
      <c r="C36" s="149" t="s">
        <v>318</v>
      </c>
      <c r="D36" s="149" t="s">
        <v>315</v>
      </c>
      <c r="E36" s="149" t="s">
        <v>316</v>
      </c>
      <c r="F36" s="149" t="s">
        <v>317</v>
      </c>
      <c r="G36" s="70"/>
      <c r="H36" s="70"/>
      <c r="I36" s="70"/>
      <c r="J36" s="70"/>
      <c r="K36" s="70"/>
      <c r="L36" s="70"/>
      <c r="M36" s="70"/>
      <c r="N36" s="73"/>
    </row>
    <row r="37" spans="2:14" ht="34.5" customHeight="1" thickBot="1" x14ac:dyDescent="0.35">
      <c r="B37" s="150" t="s">
        <v>314</v>
      </c>
      <c r="C37" s="151"/>
      <c r="D37" s="152">
        <f>C37*15%</f>
        <v>0</v>
      </c>
      <c r="E37" s="152">
        <f>C37+D37</f>
        <v>0</v>
      </c>
      <c r="F37" s="152">
        <f>E37*12</f>
        <v>0</v>
      </c>
      <c r="G37" s="70"/>
      <c r="H37" s="70"/>
      <c r="I37" s="70"/>
      <c r="J37" s="70"/>
      <c r="K37" s="70"/>
      <c r="L37" s="70"/>
      <c r="M37" s="70"/>
      <c r="N37" s="73"/>
    </row>
    <row r="38" spans="2:14" x14ac:dyDescent="0.3"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3"/>
    </row>
    <row r="39" spans="2:14" ht="17.25" thickBot="1" x14ac:dyDescent="0.35">
      <c r="B39" s="78" t="s">
        <v>126</v>
      </c>
      <c r="C39" s="78"/>
      <c r="D39" s="78"/>
      <c r="E39" s="78"/>
      <c r="I39" s="70"/>
      <c r="J39" s="70"/>
      <c r="K39" s="70"/>
      <c r="L39" s="70"/>
      <c r="M39" s="70"/>
      <c r="N39" s="73"/>
    </row>
    <row r="40" spans="2:14" ht="17.25" thickBot="1" x14ac:dyDescent="0.35">
      <c r="B40" s="153" t="s">
        <v>10</v>
      </c>
      <c r="C40" s="153" t="s">
        <v>66</v>
      </c>
      <c r="D40" s="153" t="s">
        <v>67</v>
      </c>
      <c r="E40" s="153" t="s">
        <v>117</v>
      </c>
      <c r="F40" s="153" t="s">
        <v>118</v>
      </c>
      <c r="G40" s="153" t="s">
        <v>68</v>
      </c>
    </row>
    <row r="41" spans="2:14" ht="17.25" thickBot="1" x14ac:dyDescent="0.35">
      <c r="B41" s="154" t="s">
        <v>325</v>
      </c>
      <c r="C41" s="155"/>
      <c r="D41" s="155"/>
      <c r="E41" s="155"/>
      <c r="F41" s="155"/>
      <c r="G41" s="156"/>
    </row>
    <row r="42" spans="2:14" ht="17.25" thickBot="1" x14ac:dyDescent="0.35"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3"/>
    </row>
    <row r="43" spans="2:14" ht="17.25" thickBot="1" x14ac:dyDescent="0.35">
      <c r="B43" s="70"/>
      <c r="C43" s="234" t="s">
        <v>324</v>
      </c>
      <c r="D43" s="234"/>
      <c r="E43" s="234"/>
      <c r="F43" s="234"/>
      <c r="G43" s="234"/>
      <c r="H43" s="234"/>
      <c r="I43" s="70"/>
      <c r="J43" s="70"/>
      <c r="K43" s="70"/>
      <c r="L43" s="70"/>
      <c r="M43" s="70"/>
      <c r="N43" s="73"/>
    </row>
    <row r="44" spans="2:14" ht="31.5" customHeight="1" thickBot="1" x14ac:dyDescent="0.35">
      <c r="B44" s="70"/>
      <c r="C44" s="157" t="s">
        <v>319</v>
      </c>
      <c r="D44" s="157" t="s">
        <v>320</v>
      </c>
      <c r="E44" s="157" t="s">
        <v>321</v>
      </c>
      <c r="F44" s="157" t="s">
        <v>322</v>
      </c>
      <c r="G44" s="157" t="s">
        <v>323</v>
      </c>
      <c r="H44" s="157" t="s">
        <v>335</v>
      </c>
      <c r="I44" s="70"/>
      <c r="J44" s="70"/>
      <c r="K44" s="70"/>
      <c r="L44" s="70"/>
      <c r="M44" s="70"/>
      <c r="N44" s="73"/>
    </row>
    <row r="45" spans="2:14" ht="17.25" thickBot="1" x14ac:dyDescent="0.35">
      <c r="B45" s="70"/>
      <c r="C45" s="158">
        <f>N33+F37</f>
        <v>0</v>
      </c>
      <c r="D45" s="158">
        <f>(C45*C41)+C45</f>
        <v>0</v>
      </c>
      <c r="E45" s="158">
        <f>(D45*D41)+D45</f>
        <v>0</v>
      </c>
      <c r="F45" s="158">
        <f>(E45*E41)+E45</f>
        <v>0</v>
      </c>
      <c r="G45" s="158">
        <f>(F45*F41)+F45</f>
        <v>0</v>
      </c>
      <c r="H45" s="163">
        <f>SUM(C45:G45)</f>
        <v>0</v>
      </c>
      <c r="I45" s="70"/>
      <c r="J45" s="70"/>
      <c r="K45" s="70"/>
      <c r="L45" s="70"/>
      <c r="M45" s="70"/>
      <c r="N45" s="73"/>
    </row>
    <row r="46" spans="2:14" x14ac:dyDescent="0.3">
      <c r="B46" s="70"/>
      <c r="C46" s="134"/>
      <c r="D46" s="134"/>
      <c r="E46" s="134"/>
      <c r="F46" s="134"/>
      <c r="G46" s="134"/>
      <c r="H46" s="135"/>
      <c r="I46" s="70"/>
      <c r="J46" s="70"/>
      <c r="K46" s="70"/>
      <c r="L46" s="70"/>
      <c r="M46" s="70"/>
      <c r="N46" s="73"/>
    </row>
    <row r="47" spans="2:14" ht="17.25" thickBot="1" x14ac:dyDescent="0.35">
      <c r="B47" s="78" t="s">
        <v>127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3"/>
    </row>
    <row r="48" spans="2:14" ht="17.25" thickBot="1" x14ac:dyDescent="0.35">
      <c r="B48" s="164"/>
      <c r="C48" s="239" t="s">
        <v>343</v>
      </c>
      <c r="D48" s="239"/>
      <c r="E48" s="239" t="s">
        <v>344</v>
      </c>
      <c r="F48" s="239"/>
      <c r="G48" s="239" t="s">
        <v>345</v>
      </c>
      <c r="H48" s="239"/>
      <c r="I48" s="70"/>
      <c r="J48" s="70"/>
      <c r="K48" s="70"/>
      <c r="L48" s="70"/>
      <c r="M48" s="70"/>
      <c r="N48" s="73"/>
    </row>
    <row r="49" spans="1:14" ht="17.25" thickBot="1" x14ac:dyDescent="0.35">
      <c r="B49" s="157" t="s">
        <v>61</v>
      </c>
      <c r="C49" s="157" t="s">
        <v>62</v>
      </c>
      <c r="D49" s="157" t="s">
        <v>63</v>
      </c>
      <c r="E49" s="157" t="s">
        <v>62</v>
      </c>
      <c r="F49" s="157" t="s">
        <v>63</v>
      </c>
      <c r="G49" s="157" t="s">
        <v>62</v>
      </c>
      <c r="H49" s="157" t="s">
        <v>63</v>
      </c>
      <c r="I49" s="70"/>
      <c r="J49" s="70"/>
      <c r="K49" s="70"/>
      <c r="L49" s="70"/>
      <c r="M49" s="70"/>
      <c r="N49" s="73"/>
    </row>
    <row r="50" spans="1:14" ht="17.25" thickBot="1" x14ac:dyDescent="0.35">
      <c r="B50" s="160" t="s">
        <v>64</v>
      </c>
      <c r="C50" s="161"/>
      <c r="D50" s="161"/>
      <c r="E50" s="161"/>
      <c r="F50" s="161"/>
      <c r="G50" s="161"/>
      <c r="H50" s="161"/>
      <c r="I50" s="70"/>
      <c r="J50" s="70"/>
      <c r="K50" s="70"/>
      <c r="L50" s="70"/>
      <c r="M50" s="70"/>
      <c r="N50" s="73"/>
    </row>
    <row r="51" spans="1:14" ht="17.25" thickBot="1" x14ac:dyDescent="0.35">
      <c r="B51" s="160" t="s">
        <v>101</v>
      </c>
      <c r="C51" s="161"/>
      <c r="D51" s="161"/>
      <c r="E51" s="161"/>
      <c r="F51" s="161"/>
      <c r="G51" s="161"/>
      <c r="H51" s="161"/>
      <c r="I51" s="70"/>
      <c r="J51" s="70"/>
      <c r="K51" s="70"/>
      <c r="L51" s="70"/>
      <c r="M51" s="70"/>
      <c r="N51" s="73"/>
    </row>
    <row r="52" spans="1:14" ht="17.25" thickBot="1" x14ac:dyDescent="0.35">
      <c r="B52" s="160" t="s">
        <v>102</v>
      </c>
      <c r="C52" s="161"/>
      <c r="D52" s="161"/>
      <c r="E52" s="161"/>
      <c r="F52" s="161"/>
      <c r="G52" s="161"/>
      <c r="H52" s="161"/>
      <c r="I52" s="70"/>
      <c r="J52" s="70"/>
      <c r="K52" s="70"/>
      <c r="L52" s="70"/>
      <c r="M52" s="70"/>
      <c r="N52" s="73"/>
    </row>
    <row r="53" spans="1:14" ht="17.25" thickBot="1" x14ac:dyDescent="0.35">
      <c r="B53" s="160" t="s">
        <v>103</v>
      </c>
      <c r="C53" s="161"/>
      <c r="D53" s="161"/>
      <c r="E53" s="161"/>
      <c r="F53" s="161"/>
      <c r="G53" s="161"/>
      <c r="H53" s="161"/>
      <c r="I53" s="70"/>
      <c r="J53" s="70"/>
      <c r="K53" s="70"/>
      <c r="L53" s="70"/>
      <c r="M53" s="70"/>
      <c r="N53" s="73"/>
    </row>
    <row r="54" spans="1:14" x14ac:dyDescent="0.3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3"/>
    </row>
    <row r="55" spans="1:14" ht="17.25" thickBot="1" x14ac:dyDescent="0.35">
      <c r="A55" s="97"/>
      <c r="B55" s="96" t="s">
        <v>128</v>
      </c>
      <c r="C55" s="76"/>
      <c r="D55" s="76"/>
      <c r="E55" s="81"/>
      <c r="F55" s="70"/>
      <c r="G55" s="70"/>
      <c r="H55" s="70"/>
      <c r="I55" s="70"/>
      <c r="J55" s="70"/>
      <c r="K55" s="70"/>
      <c r="L55" s="70"/>
      <c r="M55" s="70"/>
      <c r="N55" s="73"/>
    </row>
    <row r="56" spans="1:14" ht="17.25" thickBot="1" x14ac:dyDescent="0.35">
      <c r="B56" s="214" t="s">
        <v>104</v>
      </c>
      <c r="C56" s="215"/>
      <c r="D56" s="70"/>
      <c r="E56" s="70"/>
      <c r="F56" s="70"/>
      <c r="G56" s="70"/>
      <c r="H56" s="70"/>
      <c r="I56" s="70"/>
      <c r="J56" s="70"/>
      <c r="K56" s="70"/>
      <c r="L56" s="70"/>
    </row>
    <row r="57" spans="1:14" x14ac:dyDescent="0.3">
      <c r="B57" s="67" t="s">
        <v>334</v>
      </c>
      <c r="C57" s="67" t="s">
        <v>109</v>
      </c>
      <c r="D57" s="70"/>
      <c r="E57" s="70"/>
      <c r="F57" s="70"/>
      <c r="G57" s="70"/>
      <c r="H57" s="70"/>
      <c r="I57" s="70"/>
      <c r="J57" s="70"/>
      <c r="K57" s="70"/>
      <c r="L57" s="70"/>
    </row>
    <row r="58" spans="1:14" x14ac:dyDescent="0.3">
      <c r="B58" s="104" t="s">
        <v>105</v>
      </c>
      <c r="C58" s="106"/>
      <c r="D58" s="70"/>
      <c r="E58" s="70"/>
      <c r="F58" s="70"/>
      <c r="G58" s="70"/>
      <c r="H58" s="70"/>
      <c r="I58" s="70"/>
      <c r="J58" s="70"/>
      <c r="K58" s="70"/>
      <c r="L58" s="70"/>
    </row>
    <row r="59" spans="1:14" x14ac:dyDescent="0.3">
      <c r="B59" s="105" t="s">
        <v>107</v>
      </c>
      <c r="C59" s="106"/>
      <c r="D59" s="70"/>
      <c r="E59" s="70"/>
      <c r="F59" s="70"/>
      <c r="G59" s="70"/>
      <c r="H59" s="70"/>
      <c r="I59" s="70"/>
      <c r="J59" s="70"/>
      <c r="K59" s="70"/>
      <c r="L59" s="70"/>
    </row>
    <row r="60" spans="1:14" x14ac:dyDescent="0.3">
      <c r="B60" s="105" t="s">
        <v>108</v>
      </c>
      <c r="C60" s="106"/>
      <c r="D60" s="70"/>
      <c r="E60" s="70"/>
      <c r="F60" s="70"/>
      <c r="G60" s="70"/>
      <c r="H60" s="70"/>
      <c r="I60" s="70"/>
      <c r="J60" s="70"/>
      <c r="K60" s="70"/>
      <c r="L60" s="70"/>
    </row>
    <row r="61" spans="1:14" x14ac:dyDescent="0.3">
      <c r="B61" s="105" t="s">
        <v>106</v>
      </c>
      <c r="C61" s="106"/>
      <c r="D61" s="70"/>
      <c r="E61" s="70"/>
      <c r="F61" s="70"/>
      <c r="G61" s="70"/>
      <c r="H61" s="70"/>
      <c r="I61" s="70"/>
      <c r="J61" s="70"/>
      <c r="K61" s="70"/>
      <c r="L61" s="70"/>
    </row>
    <row r="62" spans="1:14" x14ac:dyDescent="0.3">
      <c r="B62" s="101"/>
      <c r="C62" s="102"/>
      <c r="D62" s="102"/>
      <c r="E62" s="103"/>
      <c r="F62" s="70"/>
      <c r="G62" s="70"/>
      <c r="H62" s="70"/>
      <c r="I62" s="70"/>
      <c r="J62" s="70"/>
      <c r="K62" s="70"/>
      <c r="L62" s="70"/>
      <c r="M62" s="70"/>
      <c r="N62" s="73"/>
    </row>
    <row r="63" spans="1:14" ht="17.25" thickBot="1" x14ac:dyDescent="0.35">
      <c r="B63" s="96" t="s">
        <v>129</v>
      </c>
      <c r="C63" s="102"/>
      <c r="D63" s="102"/>
      <c r="E63" s="103"/>
      <c r="F63" s="70"/>
      <c r="G63" s="70"/>
      <c r="H63" s="70"/>
      <c r="I63" s="70"/>
      <c r="J63" s="70"/>
      <c r="K63" s="70"/>
      <c r="L63" s="70"/>
      <c r="M63" s="70"/>
      <c r="N63" s="73"/>
    </row>
    <row r="64" spans="1:14" ht="17.25" thickBot="1" x14ac:dyDescent="0.35">
      <c r="B64" s="214" t="s">
        <v>110</v>
      </c>
      <c r="C64" s="215"/>
      <c r="D64" s="102"/>
      <c r="E64" s="103"/>
      <c r="F64" s="70"/>
      <c r="G64" s="70"/>
      <c r="H64" s="70"/>
      <c r="I64" s="70"/>
      <c r="J64" s="70"/>
      <c r="K64" s="70"/>
      <c r="L64" s="70"/>
      <c r="M64" s="70"/>
      <c r="N64" s="73"/>
    </row>
    <row r="65" spans="2:14" ht="17.25" thickBot="1" x14ac:dyDescent="0.35">
      <c r="B65" s="67" t="s">
        <v>330</v>
      </c>
      <c r="C65" s="67" t="s">
        <v>333</v>
      </c>
      <c r="D65" s="102"/>
      <c r="E65" s="103"/>
      <c r="F65" s="70"/>
      <c r="G65" s="70"/>
      <c r="H65" s="70"/>
      <c r="I65" s="70"/>
      <c r="J65" s="70"/>
      <c r="K65" s="70"/>
      <c r="L65" s="70"/>
      <c r="M65" s="70"/>
      <c r="N65" s="73"/>
    </row>
    <row r="66" spans="2:14" ht="17.25" thickBot="1" x14ac:dyDescent="0.35">
      <c r="B66" s="107" t="s">
        <v>331</v>
      </c>
      <c r="C66" s="82"/>
      <c r="D66" s="70"/>
      <c r="E66" s="70"/>
      <c r="F66" s="70"/>
      <c r="G66" s="70"/>
      <c r="H66" s="70"/>
      <c r="I66" s="70"/>
      <c r="J66" s="70"/>
      <c r="K66" s="70"/>
      <c r="L66" s="70"/>
    </row>
    <row r="67" spans="2:14" ht="17.25" thickBot="1" x14ac:dyDescent="0.35">
      <c r="B67" s="107" t="s">
        <v>332</v>
      </c>
      <c r="C67" s="82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3"/>
    </row>
    <row r="68" spans="2:14" x14ac:dyDescent="0.3">
      <c r="B68" s="128"/>
      <c r="C68" s="128"/>
      <c r="F68" s="128"/>
    </row>
    <row r="70" spans="2:14" ht="17.25" thickBot="1" x14ac:dyDescent="0.35">
      <c r="B70" s="138"/>
      <c r="D70" s="138"/>
      <c r="E70" s="138"/>
      <c r="G70" s="138"/>
      <c r="I70" s="138"/>
    </row>
    <row r="71" spans="2:14" s="137" customFormat="1" x14ac:dyDescent="0.3">
      <c r="B71" s="137" t="s">
        <v>326</v>
      </c>
      <c r="D71" s="190" t="s">
        <v>327</v>
      </c>
      <c r="E71" s="190"/>
      <c r="G71" s="137" t="s">
        <v>13</v>
      </c>
      <c r="I71" s="137" t="s">
        <v>14</v>
      </c>
    </row>
    <row r="72" spans="2:14" ht="17.25" thickBot="1" x14ac:dyDescent="0.35"/>
    <row r="73" spans="2:14" ht="17.25" thickBot="1" x14ac:dyDescent="0.35">
      <c r="B73" s="107" t="s">
        <v>112</v>
      </c>
      <c r="C73" s="82"/>
      <c r="D73" s="70"/>
      <c r="E73" s="70"/>
      <c r="F73" s="70"/>
      <c r="G73" s="70"/>
      <c r="H73" s="70"/>
      <c r="I73" s="70"/>
      <c r="J73" s="70"/>
      <c r="K73" s="70"/>
      <c r="L73" s="70"/>
    </row>
    <row r="74" spans="2:14" x14ac:dyDescent="0.3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3"/>
    </row>
    <row r="75" spans="2:14" x14ac:dyDescent="0.3">
      <c r="B75" s="117"/>
      <c r="C75" s="117"/>
      <c r="F75" s="117"/>
    </row>
    <row r="76" spans="2:14" x14ac:dyDescent="0.3">
      <c r="B76" s="117"/>
      <c r="C76" s="117"/>
      <c r="F76" s="117"/>
    </row>
    <row r="77" spans="2:14" x14ac:dyDescent="0.3">
      <c r="B77" s="9"/>
      <c r="C77" s="10"/>
      <c r="F77" s="9"/>
      <c r="G77" s="8"/>
    </row>
    <row r="78" spans="2:14" x14ac:dyDescent="0.3">
      <c r="B78" s="233" t="s">
        <v>13</v>
      </c>
      <c r="C78" s="233"/>
      <c r="F78" s="233" t="s">
        <v>14</v>
      </c>
      <c r="G78" s="233"/>
    </row>
  </sheetData>
  <protectedRanges>
    <protectedRange sqref="C6 C22" name="Range1_14_2_1_2_1_2_2_2_2_1_2_1_2_2_3_1"/>
    <protectedRange sqref="C35 E36:F36 C37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9:I19"/>
    <mergeCell ref="B20:H20"/>
    <mergeCell ref="C48:D48"/>
    <mergeCell ref="E48:F48"/>
    <mergeCell ref="G48:H48"/>
    <mergeCell ref="B24:H24"/>
    <mergeCell ref="I24:L24"/>
    <mergeCell ref="B31:M31"/>
    <mergeCell ref="B32:M32"/>
    <mergeCell ref="B33:M33"/>
    <mergeCell ref="B14:I14"/>
    <mergeCell ref="B15:I15"/>
    <mergeCell ref="B16:I16"/>
    <mergeCell ref="B17:I17"/>
    <mergeCell ref="B18:I18"/>
    <mergeCell ref="B9:I9"/>
    <mergeCell ref="B10:I10"/>
    <mergeCell ref="B11:I11"/>
    <mergeCell ref="B12:I12"/>
    <mergeCell ref="B13:I13"/>
    <mergeCell ref="A2:A6"/>
    <mergeCell ref="C2:I2"/>
    <mergeCell ref="C3:I3"/>
    <mergeCell ref="C4:I4"/>
    <mergeCell ref="C5:I5"/>
    <mergeCell ref="C6:I6"/>
    <mergeCell ref="B78:C78"/>
    <mergeCell ref="F78:G78"/>
    <mergeCell ref="C43:H43"/>
    <mergeCell ref="B56:C56"/>
    <mergeCell ref="B64:C64"/>
    <mergeCell ref="D71:E71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9A724-6E22-4CB2-8F2F-AD5E07510FA8}">
  <sheetPr>
    <pageSetUpPr fitToPage="1"/>
  </sheetPr>
  <dimension ref="A1:N85"/>
  <sheetViews>
    <sheetView topLeftCell="A22" workbookViewId="0">
      <selection activeCell="C37" sqref="C37"/>
    </sheetView>
  </sheetViews>
  <sheetFormatPr defaultColWidth="9.140625" defaultRowHeight="16.5" x14ac:dyDescent="0.3"/>
  <cols>
    <col min="1" max="1" width="6.1406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240" t="s">
        <v>0</v>
      </c>
      <c r="B2" s="148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240"/>
      <c r="B3" s="162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7.25" customHeight="1" thickBot="1" x14ac:dyDescent="0.35">
      <c r="A4" s="240"/>
      <c r="B4" s="162" t="s">
        <v>36</v>
      </c>
      <c r="C4" s="237" t="s">
        <v>197</v>
      </c>
      <c r="D4" s="237"/>
      <c r="E4" s="237"/>
      <c r="F4" s="237"/>
      <c r="G4" s="237"/>
      <c r="H4" s="237"/>
      <c r="I4" s="237"/>
    </row>
    <row r="5" spans="1:14" ht="17.25" thickBot="1" x14ac:dyDescent="0.35">
      <c r="A5" s="240"/>
      <c r="B5" s="162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240"/>
      <c r="B6" s="148" t="s">
        <v>6</v>
      </c>
      <c r="C6" s="238"/>
      <c r="D6" s="238"/>
      <c r="E6" s="238"/>
      <c r="F6" s="238"/>
      <c r="G6" s="238"/>
      <c r="H6" s="238"/>
      <c r="I6" s="238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356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  <c r="J22" s="127"/>
      <c r="K22" s="127"/>
      <c r="L22" s="127"/>
      <c r="M22" s="127"/>
      <c r="N22" s="127"/>
    </row>
    <row r="23" spans="1:14" ht="17.25" thickBot="1" x14ac:dyDescent="0.35">
      <c r="B23" s="78" t="s">
        <v>60</v>
      </c>
      <c r="J23" s="127" t="s">
        <v>120</v>
      </c>
      <c r="K23" s="127"/>
      <c r="L23" s="127" t="s">
        <v>123</v>
      </c>
      <c r="M23" s="127" t="s">
        <v>121</v>
      </c>
      <c r="N23" s="127" t="s">
        <v>122</v>
      </c>
    </row>
    <row r="24" spans="1:14" ht="17.25" thickBot="1" x14ac:dyDescent="0.35">
      <c r="B24" s="187" t="str">
        <f>C4</f>
        <v>Region 5 Mpumalanga, Limpopo &amp; Northwest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95" t="s">
        <v>98</v>
      </c>
      <c r="N24" s="95"/>
    </row>
    <row r="25" spans="1:14" s="66" customFormat="1" ht="29.25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69" t="s">
        <v>100</v>
      </c>
    </row>
    <row r="26" spans="1:14" x14ac:dyDescent="0.3">
      <c r="A26" s="24"/>
      <c r="B26" s="12" t="s">
        <v>198</v>
      </c>
      <c r="C26" s="1" t="s">
        <v>183</v>
      </c>
      <c r="D26" s="121"/>
      <c r="E26" s="4"/>
      <c r="F26" s="11"/>
      <c r="G26" s="38"/>
      <c r="H26" s="38">
        <v>700</v>
      </c>
      <c r="I26" s="79"/>
      <c r="J26" s="80">
        <f>I26*40</f>
        <v>0</v>
      </c>
      <c r="K26" s="79"/>
      <c r="L26" s="80">
        <f>K26*11</f>
        <v>0</v>
      </c>
      <c r="M26" s="72"/>
      <c r="N26" s="94">
        <f>J26+L26+M26</f>
        <v>0</v>
      </c>
    </row>
    <row r="27" spans="1:14" x14ac:dyDescent="0.3">
      <c r="A27" s="24"/>
      <c r="B27" s="165" t="s">
        <v>199</v>
      </c>
      <c r="C27" s="166" t="s">
        <v>210</v>
      </c>
      <c r="D27" s="121">
        <v>300</v>
      </c>
      <c r="E27" s="4" t="s">
        <v>59</v>
      </c>
      <c r="F27" s="11"/>
      <c r="G27" s="38"/>
      <c r="H27" s="38">
        <v>300</v>
      </c>
      <c r="I27" s="79"/>
      <c r="J27" s="80">
        <f t="shared" ref="J27:J37" si="0">I27*40</f>
        <v>0</v>
      </c>
      <c r="K27" s="79"/>
      <c r="L27" s="80">
        <f t="shared" ref="L27:L37" si="1">K27*11</f>
        <v>0</v>
      </c>
      <c r="M27" s="72"/>
      <c r="N27" s="94">
        <f t="shared" ref="N27:N37" si="2">J27+L27+M27</f>
        <v>0</v>
      </c>
    </row>
    <row r="28" spans="1:14" x14ac:dyDescent="0.3">
      <c r="A28" s="24"/>
      <c r="B28" s="12" t="s">
        <v>200</v>
      </c>
      <c r="C28" s="1" t="s">
        <v>211</v>
      </c>
      <c r="D28" s="121">
        <v>200</v>
      </c>
      <c r="E28" s="4" t="s">
        <v>59</v>
      </c>
      <c r="F28" s="4"/>
      <c r="G28" s="38" t="s">
        <v>259</v>
      </c>
      <c r="H28" s="38">
        <v>300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24"/>
      <c r="B29" s="12" t="s">
        <v>201</v>
      </c>
      <c r="C29" s="1" t="s">
        <v>212</v>
      </c>
      <c r="D29" s="241">
        <v>375</v>
      </c>
      <c r="E29" s="120" t="s">
        <v>260</v>
      </c>
      <c r="F29" s="11"/>
      <c r="G29" s="38"/>
      <c r="H29" s="38">
        <v>1000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A30" s="24"/>
      <c r="B30" s="12" t="s">
        <v>202</v>
      </c>
      <c r="C30" s="1" t="s">
        <v>213</v>
      </c>
      <c r="D30" s="242">
        <v>100</v>
      </c>
      <c r="E30" s="119" t="s">
        <v>257</v>
      </c>
      <c r="F30" s="119" t="s">
        <v>313</v>
      </c>
      <c r="G30" s="119" t="s">
        <v>258</v>
      </c>
      <c r="H30" s="38">
        <v>100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A31" s="24"/>
      <c r="B31" s="12" t="s">
        <v>203</v>
      </c>
      <c r="C31" s="1" t="s">
        <v>214</v>
      </c>
      <c r="D31" s="242">
        <v>500</v>
      </c>
      <c r="E31" s="119" t="s">
        <v>251</v>
      </c>
      <c r="F31" s="119"/>
      <c r="G31" s="119" t="s">
        <v>252</v>
      </c>
      <c r="H31" s="38">
        <v>800</v>
      </c>
      <c r="I31" s="79"/>
      <c r="J31" s="80">
        <f t="shared" si="0"/>
        <v>0</v>
      </c>
      <c r="K31" s="79"/>
      <c r="L31" s="80">
        <f t="shared" si="1"/>
        <v>0</v>
      </c>
      <c r="M31" s="72"/>
      <c r="N31" s="94">
        <f t="shared" si="2"/>
        <v>0</v>
      </c>
    </row>
    <row r="32" spans="1:14" x14ac:dyDescent="0.3">
      <c r="A32" s="24"/>
      <c r="B32" s="12" t="s">
        <v>204</v>
      </c>
      <c r="C32" s="1" t="s">
        <v>215</v>
      </c>
      <c r="D32" s="242">
        <v>100</v>
      </c>
      <c r="E32" s="119" t="s">
        <v>59</v>
      </c>
      <c r="F32" s="119" t="s">
        <v>253</v>
      </c>
      <c r="G32" s="119" t="s">
        <v>254</v>
      </c>
      <c r="H32" s="38">
        <v>1000</v>
      </c>
      <c r="I32" s="79"/>
      <c r="J32" s="80">
        <f t="shared" si="0"/>
        <v>0</v>
      </c>
      <c r="K32" s="79"/>
      <c r="L32" s="80">
        <f t="shared" si="1"/>
        <v>0</v>
      </c>
      <c r="M32" s="72"/>
      <c r="N32" s="94">
        <f t="shared" si="2"/>
        <v>0</v>
      </c>
    </row>
    <row r="33" spans="1:14" x14ac:dyDescent="0.3">
      <c r="A33" s="24"/>
      <c r="B33" s="12" t="s">
        <v>205</v>
      </c>
      <c r="C33" s="1" t="s">
        <v>216</v>
      </c>
      <c r="D33" s="242">
        <v>150</v>
      </c>
      <c r="E33" s="119" t="s">
        <v>59</v>
      </c>
      <c r="F33" s="119" t="s">
        <v>255</v>
      </c>
      <c r="G33" s="119" t="s">
        <v>256</v>
      </c>
      <c r="H33" s="38">
        <v>300</v>
      </c>
      <c r="I33" s="79"/>
      <c r="J33" s="80">
        <f t="shared" si="0"/>
        <v>0</v>
      </c>
      <c r="K33" s="79"/>
      <c r="L33" s="80">
        <f t="shared" si="1"/>
        <v>0</v>
      </c>
      <c r="M33" s="72"/>
      <c r="N33" s="94">
        <f t="shared" si="2"/>
        <v>0</v>
      </c>
    </row>
    <row r="34" spans="1:14" x14ac:dyDescent="0.3">
      <c r="A34" s="24"/>
      <c r="B34" s="12" t="s">
        <v>206</v>
      </c>
      <c r="C34" s="1" t="s">
        <v>217</v>
      </c>
      <c r="D34" s="121">
        <v>500</v>
      </c>
      <c r="E34" s="4" t="s">
        <v>65</v>
      </c>
      <c r="F34" s="4"/>
      <c r="G34" s="38" t="s">
        <v>268</v>
      </c>
      <c r="H34" s="38">
        <v>1000</v>
      </c>
      <c r="I34" s="79"/>
      <c r="J34" s="80">
        <f t="shared" si="0"/>
        <v>0</v>
      </c>
      <c r="K34" s="79"/>
      <c r="L34" s="80">
        <f t="shared" si="1"/>
        <v>0</v>
      </c>
      <c r="M34" s="72"/>
      <c r="N34" s="94">
        <f t="shared" si="2"/>
        <v>0</v>
      </c>
    </row>
    <row r="35" spans="1:14" x14ac:dyDescent="0.3">
      <c r="A35" s="24"/>
      <c r="B35" s="12" t="s">
        <v>207</v>
      </c>
      <c r="C35" s="1" t="s">
        <v>218</v>
      </c>
      <c r="D35" s="121">
        <v>350</v>
      </c>
      <c r="E35" s="4" t="s">
        <v>59</v>
      </c>
      <c r="F35" s="4" t="s">
        <v>269</v>
      </c>
      <c r="G35" s="38"/>
      <c r="H35" s="38">
        <v>350</v>
      </c>
      <c r="I35" s="79"/>
      <c r="J35" s="80">
        <f t="shared" si="0"/>
        <v>0</v>
      </c>
      <c r="K35" s="79"/>
      <c r="L35" s="80">
        <f t="shared" si="1"/>
        <v>0</v>
      </c>
      <c r="M35" s="72"/>
      <c r="N35" s="94">
        <f t="shared" si="2"/>
        <v>0</v>
      </c>
    </row>
    <row r="36" spans="1:14" x14ac:dyDescent="0.3">
      <c r="A36" s="24"/>
      <c r="B36" s="12" t="s">
        <v>208</v>
      </c>
      <c r="C36" s="1" t="s">
        <v>219</v>
      </c>
      <c r="D36" s="121">
        <v>300</v>
      </c>
      <c r="E36" s="4" t="s">
        <v>65</v>
      </c>
      <c r="F36" s="4" t="s">
        <v>270</v>
      </c>
      <c r="G36" s="38" t="s">
        <v>271</v>
      </c>
      <c r="H36" s="38">
        <v>1000</v>
      </c>
      <c r="I36" s="79"/>
      <c r="J36" s="80">
        <f t="shared" si="0"/>
        <v>0</v>
      </c>
      <c r="K36" s="79"/>
      <c r="L36" s="80">
        <f t="shared" si="1"/>
        <v>0</v>
      </c>
      <c r="M36" s="72"/>
      <c r="N36" s="94">
        <f t="shared" si="2"/>
        <v>0</v>
      </c>
    </row>
    <row r="37" spans="1:14" x14ac:dyDescent="0.3">
      <c r="A37" s="24"/>
      <c r="B37" s="12" t="s">
        <v>209</v>
      </c>
      <c r="C37" s="1" t="s">
        <v>220</v>
      </c>
      <c r="D37" s="121"/>
      <c r="E37" s="4"/>
      <c r="F37" s="11"/>
      <c r="G37" s="38"/>
      <c r="H37" s="38">
        <v>900</v>
      </c>
      <c r="I37" s="79"/>
      <c r="J37" s="80">
        <f t="shared" si="0"/>
        <v>0</v>
      </c>
      <c r="K37" s="79"/>
      <c r="L37" s="80">
        <f t="shared" si="1"/>
        <v>0</v>
      </c>
      <c r="M37" s="72"/>
      <c r="N37" s="94">
        <f t="shared" si="2"/>
        <v>0</v>
      </c>
    </row>
    <row r="38" spans="1:14" x14ac:dyDescent="0.3">
      <c r="A38" s="24"/>
      <c r="B38" s="227" t="s">
        <v>7</v>
      </c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9"/>
      <c r="N38" s="74">
        <f>SUM(N26:N37)</f>
        <v>0</v>
      </c>
    </row>
    <row r="39" spans="1:14" x14ac:dyDescent="0.3">
      <c r="B39" s="227" t="s">
        <v>8</v>
      </c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9"/>
      <c r="N39" s="74">
        <f>N38*15%</f>
        <v>0</v>
      </c>
    </row>
    <row r="40" spans="1:14" ht="17.25" thickBot="1" x14ac:dyDescent="0.35">
      <c r="B40" s="211" t="s">
        <v>9</v>
      </c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3"/>
      <c r="N40" s="75">
        <f>N39+N38</f>
        <v>0</v>
      </c>
    </row>
    <row r="41" spans="1:14" x14ac:dyDescent="0.3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3"/>
    </row>
    <row r="42" spans="1:14" ht="17.25" thickBot="1" x14ac:dyDescent="0.35">
      <c r="B42" s="78" t="s">
        <v>125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3"/>
    </row>
    <row r="43" spans="1:14" ht="33.75" thickBot="1" x14ac:dyDescent="0.35">
      <c r="B43" s="148" t="s">
        <v>10</v>
      </c>
      <c r="C43" s="149" t="s">
        <v>318</v>
      </c>
      <c r="D43" s="149" t="s">
        <v>315</v>
      </c>
      <c r="E43" s="149" t="s">
        <v>316</v>
      </c>
      <c r="F43" s="149" t="s">
        <v>317</v>
      </c>
      <c r="G43" s="70"/>
      <c r="H43" s="70"/>
      <c r="I43" s="70"/>
      <c r="J43" s="70"/>
      <c r="K43" s="70"/>
      <c r="L43" s="70"/>
      <c r="M43" s="70"/>
      <c r="N43" s="73"/>
    </row>
    <row r="44" spans="1:14" ht="34.5" customHeight="1" thickBot="1" x14ac:dyDescent="0.35">
      <c r="B44" s="150" t="s">
        <v>314</v>
      </c>
      <c r="C44" s="151"/>
      <c r="D44" s="152">
        <f>C44*15%</f>
        <v>0</v>
      </c>
      <c r="E44" s="152">
        <f>C44+D44</f>
        <v>0</v>
      </c>
      <c r="F44" s="152">
        <f>E44*12</f>
        <v>0</v>
      </c>
      <c r="G44" s="70"/>
      <c r="H44" s="70"/>
      <c r="I44" s="70"/>
      <c r="J44" s="70"/>
      <c r="K44" s="70"/>
      <c r="L44" s="70"/>
      <c r="M44" s="70"/>
      <c r="N44" s="73"/>
    </row>
    <row r="45" spans="1:14" x14ac:dyDescent="0.3"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3"/>
    </row>
    <row r="46" spans="1:14" ht="17.25" thickBot="1" x14ac:dyDescent="0.35">
      <c r="B46" s="78" t="s">
        <v>126</v>
      </c>
      <c r="C46" s="78"/>
      <c r="D46" s="78"/>
      <c r="E46" s="78"/>
      <c r="I46" s="70"/>
      <c r="J46" s="70"/>
      <c r="K46" s="70"/>
      <c r="L46" s="70"/>
      <c r="M46" s="70"/>
      <c r="N46" s="73"/>
    </row>
    <row r="47" spans="1:14" ht="17.25" thickBot="1" x14ac:dyDescent="0.35">
      <c r="B47" s="153" t="s">
        <v>10</v>
      </c>
      <c r="C47" s="153" t="s">
        <v>66</v>
      </c>
      <c r="D47" s="153" t="s">
        <v>67</v>
      </c>
      <c r="E47" s="153" t="s">
        <v>117</v>
      </c>
      <c r="F47" s="153" t="s">
        <v>118</v>
      </c>
      <c r="G47" s="153" t="s">
        <v>68</v>
      </c>
    </row>
    <row r="48" spans="1:14" ht="17.25" thickBot="1" x14ac:dyDescent="0.35">
      <c r="B48" s="154" t="s">
        <v>325</v>
      </c>
      <c r="C48" s="155"/>
      <c r="D48" s="155"/>
      <c r="E48" s="155"/>
      <c r="F48" s="155"/>
      <c r="G48" s="156"/>
    </row>
    <row r="49" spans="1:14" ht="17.25" thickBot="1" x14ac:dyDescent="0.35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3"/>
    </row>
    <row r="50" spans="1:14" ht="17.25" thickBot="1" x14ac:dyDescent="0.35">
      <c r="B50" s="70"/>
      <c r="C50" s="234" t="s">
        <v>324</v>
      </c>
      <c r="D50" s="234"/>
      <c r="E50" s="234"/>
      <c r="F50" s="234"/>
      <c r="G50" s="234"/>
      <c r="H50" s="234"/>
      <c r="I50" s="70"/>
      <c r="J50" s="70"/>
      <c r="K50" s="70"/>
      <c r="L50" s="70"/>
      <c r="M50" s="70"/>
      <c r="N50" s="73"/>
    </row>
    <row r="51" spans="1:14" ht="31.5" customHeight="1" thickBot="1" x14ac:dyDescent="0.35">
      <c r="B51" s="70"/>
      <c r="C51" s="157" t="s">
        <v>319</v>
      </c>
      <c r="D51" s="157" t="s">
        <v>320</v>
      </c>
      <c r="E51" s="157" t="s">
        <v>321</v>
      </c>
      <c r="F51" s="157" t="s">
        <v>322</v>
      </c>
      <c r="G51" s="157" t="s">
        <v>323</v>
      </c>
      <c r="H51" s="157" t="s">
        <v>335</v>
      </c>
      <c r="I51" s="70"/>
      <c r="J51" s="70"/>
      <c r="K51" s="70"/>
      <c r="L51" s="70"/>
      <c r="M51" s="70"/>
      <c r="N51" s="73"/>
    </row>
    <row r="52" spans="1:14" ht="17.25" thickBot="1" x14ac:dyDescent="0.35">
      <c r="B52" s="70"/>
      <c r="C52" s="158">
        <f>N40+F44</f>
        <v>0</v>
      </c>
      <c r="D52" s="158">
        <f>(C52*C48)+C52</f>
        <v>0</v>
      </c>
      <c r="E52" s="158">
        <f>(D52*D48)+D52</f>
        <v>0</v>
      </c>
      <c r="F52" s="158">
        <f>(E52*E48)+E52</f>
        <v>0</v>
      </c>
      <c r="G52" s="158">
        <f>(F52*F48)+F52</f>
        <v>0</v>
      </c>
      <c r="H52" s="163">
        <f>SUM(C52:G52)</f>
        <v>0</v>
      </c>
      <c r="I52" s="70"/>
      <c r="J52" s="70"/>
      <c r="K52" s="70"/>
      <c r="L52" s="70"/>
      <c r="M52" s="70"/>
      <c r="N52" s="73"/>
    </row>
    <row r="53" spans="1:14" x14ac:dyDescent="0.3">
      <c r="B53" s="70"/>
      <c r="C53" s="134"/>
      <c r="D53" s="134"/>
      <c r="E53" s="134"/>
      <c r="F53" s="134"/>
      <c r="G53" s="134"/>
      <c r="H53" s="135"/>
      <c r="I53" s="70"/>
      <c r="J53" s="70"/>
      <c r="K53" s="70"/>
      <c r="L53" s="70"/>
      <c r="M53" s="70"/>
      <c r="N53" s="73"/>
    </row>
    <row r="54" spans="1:14" ht="17.25" thickBot="1" x14ac:dyDescent="0.35">
      <c r="B54" s="78" t="s">
        <v>127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3"/>
    </row>
    <row r="55" spans="1:14" ht="17.25" thickBot="1" x14ac:dyDescent="0.35">
      <c r="B55" s="76"/>
      <c r="C55" s="230" t="s">
        <v>343</v>
      </c>
      <c r="D55" s="231"/>
      <c r="E55" s="231" t="s">
        <v>344</v>
      </c>
      <c r="F55" s="231"/>
      <c r="G55" s="231" t="s">
        <v>345</v>
      </c>
      <c r="H55" s="232"/>
      <c r="I55" s="70"/>
      <c r="J55" s="70"/>
      <c r="K55" s="70"/>
      <c r="L55" s="70"/>
      <c r="M55" s="70"/>
      <c r="N55" s="73"/>
    </row>
    <row r="56" spans="1:14" ht="17.25" thickBot="1" x14ac:dyDescent="0.35">
      <c r="B56" s="67" t="s">
        <v>61</v>
      </c>
      <c r="C56" s="67" t="s">
        <v>62</v>
      </c>
      <c r="D56" s="67" t="s">
        <v>63</v>
      </c>
      <c r="E56" s="67" t="s">
        <v>62</v>
      </c>
      <c r="F56" s="67" t="s">
        <v>63</v>
      </c>
      <c r="G56" s="67" t="s">
        <v>62</v>
      </c>
      <c r="H56" s="87" t="s">
        <v>63</v>
      </c>
      <c r="I56" s="70"/>
      <c r="J56" s="70"/>
      <c r="K56" s="70"/>
      <c r="L56" s="70"/>
      <c r="M56" s="70"/>
      <c r="N56" s="73"/>
    </row>
    <row r="57" spans="1:14" x14ac:dyDescent="0.3">
      <c r="B57" s="98" t="s">
        <v>64</v>
      </c>
      <c r="C57" s="99"/>
      <c r="D57" s="99"/>
      <c r="E57" s="99"/>
      <c r="F57" s="99"/>
      <c r="G57" s="99"/>
      <c r="H57" s="100"/>
      <c r="I57" s="70"/>
      <c r="J57" s="70"/>
      <c r="K57" s="70"/>
      <c r="L57" s="70"/>
      <c r="M57" s="70"/>
      <c r="N57" s="73"/>
    </row>
    <row r="58" spans="1:14" x14ac:dyDescent="0.3">
      <c r="B58" s="88" t="s">
        <v>101</v>
      </c>
      <c r="C58" s="77"/>
      <c r="D58" s="77"/>
      <c r="E58" s="77"/>
      <c r="F58" s="77"/>
      <c r="G58" s="77"/>
      <c r="H58" s="89"/>
      <c r="I58" s="70"/>
      <c r="J58" s="70"/>
      <c r="K58" s="70"/>
      <c r="L58" s="70"/>
      <c r="M58" s="70"/>
      <c r="N58" s="73"/>
    </row>
    <row r="59" spans="1:14" x14ac:dyDescent="0.3">
      <c r="B59" s="88" t="s">
        <v>102</v>
      </c>
      <c r="C59" s="77"/>
      <c r="D59" s="77"/>
      <c r="E59" s="77"/>
      <c r="F59" s="77"/>
      <c r="G59" s="77"/>
      <c r="H59" s="89"/>
      <c r="I59" s="70"/>
      <c r="J59" s="70"/>
      <c r="K59" s="70"/>
      <c r="L59" s="70"/>
      <c r="M59" s="70"/>
      <c r="N59" s="73"/>
    </row>
    <row r="60" spans="1:14" ht="17.25" thickBot="1" x14ac:dyDescent="0.35">
      <c r="B60" s="90" t="s">
        <v>103</v>
      </c>
      <c r="C60" s="91"/>
      <c r="D60" s="91"/>
      <c r="E60" s="91"/>
      <c r="F60" s="91"/>
      <c r="G60" s="91"/>
      <c r="H60" s="92"/>
      <c r="I60" s="70"/>
      <c r="J60" s="70"/>
      <c r="K60" s="70"/>
      <c r="L60" s="70"/>
      <c r="M60" s="70"/>
      <c r="N60" s="73"/>
    </row>
    <row r="61" spans="1:14" x14ac:dyDescent="0.3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3"/>
    </row>
    <row r="62" spans="1:14" ht="17.25" thickBot="1" x14ac:dyDescent="0.35">
      <c r="A62" s="97"/>
      <c r="B62" s="96" t="s">
        <v>128</v>
      </c>
      <c r="C62" s="76"/>
      <c r="D62" s="76"/>
      <c r="E62" s="81"/>
      <c r="F62" s="70"/>
      <c r="G62" s="70"/>
      <c r="H62" s="70"/>
      <c r="I62" s="70"/>
      <c r="J62" s="70"/>
      <c r="K62" s="70"/>
      <c r="L62" s="70"/>
      <c r="M62" s="70"/>
      <c r="N62" s="73"/>
    </row>
    <row r="63" spans="1:14" ht="17.25" thickBot="1" x14ac:dyDescent="0.35">
      <c r="B63" s="214" t="s">
        <v>104</v>
      </c>
      <c r="C63" s="215"/>
      <c r="D63" s="70"/>
      <c r="E63" s="70"/>
      <c r="F63" s="70"/>
      <c r="G63" s="70"/>
      <c r="H63" s="70"/>
      <c r="I63" s="70"/>
      <c r="J63" s="70"/>
      <c r="K63" s="70"/>
      <c r="L63" s="70"/>
    </row>
    <row r="64" spans="1:14" x14ac:dyDescent="0.3">
      <c r="B64" s="67" t="s">
        <v>334</v>
      </c>
      <c r="C64" s="67" t="s">
        <v>109</v>
      </c>
      <c r="D64" s="70"/>
      <c r="E64" s="70"/>
      <c r="F64" s="70"/>
      <c r="G64" s="70"/>
      <c r="H64" s="70"/>
      <c r="I64" s="70"/>
      <c r="J64" s="70"/>
      <c r="K64" s="70"/>
      <c r="L64" s="70"/>
    </row>
    <row r="65" spans="2:14" x14ac:dyDescent="0.3">
      <c r="B65" s="104" t="s">
        <v>105</v>
      </c>
      <c r="C65" s="106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105" t="s">
        <v>107</v>
      </c>
      <c r="C66" s="106"/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5" t="s">
        <v>108</v>
      </c>
      <c r="C67" s="106"/>
      <c r="D67" s="70"/>
      <c r="E67" s="70"/>
      <c r="F67" s="70"/>
      <c r="G67" s="70"/>
      <c r="H67" s="70"/>
      <c r="I67" s="70"/>
      <c r="J67" s="70"/>
      <c r="K67" s="70"/>
      <c r="L67" s="70"/>
    </row>
    <row r="68" spans="2:14" x14ac:dyDescent="0.3">
      <c r="B68" s="105" t="s">
        <v>106</v>
      </c>
      <c r="C68" s="106"/>
      <c r="D68" s="70"/>
      <c r="E68" s="70"/>
      <c r="F68" s="70"/>
      <c r="G68" s="70"/>
      <c r="H68" s="70"/>
      <c r="I68" s="70"/>
      <c r="J68" s="70"/>
      <c r="K68" s="70"/>
      <c r="L68" s="70"/>
    </row>
    <row r="69" spans="2:14" x14ac:dyDescent="0.3">
      <c r="B69" s="101"/>
      <c r="C69" s="102"/>
      <c r="D69" s="102"/>
      <c r="E69" s="103"/>
      <c r="F69" s="70"/>
      <c r="G69" s="70"/>
      <c r="H69" s="70"/>
      <c r="I69" s="70"/>
      <c r="J69" s="70"/>
      <c r="K69" s="70"/>
      <c r="L69" s="70"/>
      <c r="M69" s="70"/>
      <c r="N69" s="73"/>
    </row>
    <row r="70" spans="2:14" ht="17.25" thickBot="1" x14ac:dyDescent="0.35">
      <c r="B70" s="96" t="s">
        <v>129</v>
      </c>
      <c r="C70" s="102"/>
      <c r="D70" s="102"/>
      <c r="E70" s="103"/>
      <c r="F70" s="70"/>
      <c r="G70" s="70"/>
      <c r="H70" s="70"/>
      <c r="I70" s="70"/>
      <c r="J70" s="70"/>
      <c r="K70" s="70"/>
      <c r="L70" s="70"/>
      <c r="M70" s="70"/>
      <c r="N70" s="73"/>
    </row>
    <row r="71" spans="2:14" ht="17.25" thickBot="1" x14ac:dyDescent="0.35">
      <c r="B71" s="214" t="s">
        <v>110</v>
      </c>
      <c r="C71" s="215"/>
      <c r="D71" s="102"/>
      <c r="E71" s="103"/>
      <c r="F71" s="70"/>
      <c r="G71" s="70"/>
      <c r="H71" s="70"/>
      <c r="I71" s="70"/>
      <c r="J71" s="70"/>
      <c r="K71" s="70"/>
      <c r="L71" s="70"/>
      <c r="M71" s="70"/>
      <c r="N71" s="73"/>
    </row>
    <row r="72" spans="2:14" ht="17.25" thickBot="1" x14ac:dyDescent="0.35">
      <c r="B72" s="67" t="s">
        <v>330</v>
      </c>
      <c r="C72" s="67" t="s">
        <v>333</v>
      </c>
      <c r="D72" s="102"/>
      <c r="E72" s="103"/>
      <c r="F72" s="70"/>
      <c r="G72" s="70"/>
      <c r="H72" s="70"/>
      <c r="I72" s="70"/>
      <c r="J72" s="70"/>
      <c r="K72" s="70"/>
      <c r="L72" s="70"/>
      <c r="M72" s="70"/>
      <c r="N72" s="73"/>
    </row>
    <row r="73" spans="2:14" ht="17.25" thickBot="1" x14ac:dyDescent="0.35">
      <c r="B73" s="107" t="s">
        <v>331</v>
      </c>
      <c r="C73" s="82"/>
      <c r="D73" s="70"/>
      <c r="E73" s="70"/>
      <c r="F73" s="70"/>
      <c r="G73" s="70"/>
      <c r="H73" s="70"/>
      <c r="I73" s="70"/>
      <c r="J73" s="70"/>
      <c r="K73" s="70"/>
      <c r="L73" s="70"/>
    </row>
    <row r="74" spans="2:14" ht="17.25" thickBot="1" x14ac:dyDescent="0.35">
      <c r="B74" s="107" t="s">
        <v>332</v>
      </c>
      <c r="C74" s="82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3"/>
    </row>
    <row r="75" spans="2:14" x14ac:dyDescent="0.3">
      <c r="B75" s="128"/>
      <c r="C75" s="128"/>
      <c r="F75" s="128"/>
    </row>
    <row r="77" spans="2:14" ht="17.25" thickBot="1" x14ac:dyDescent="0.35">
      <c r="B77" s="138"/>
      <c r="D77" s="138"/>
      <c r="E77" s="138"/>
      <c r="G77" s="138"/>
      <c r="I77" s="138"/>
    </row>
    <row r="78" spans="2:14" s="137" customFormat="1" x14ac:dyDescent="0.3">
      <c r="B78" s="137" t="s">
        <v>326</v>
      </c>
      <c r="D78" s="190" t="s">
        <v>327</v>
      </c>
      <c r="E78" s="190"/>
      <c r="G78" s="137" t="s">
        <v>13</v>
      </c>
      <c r="I78" s="137" t="s">
        <v>14</v>
      </c>
    </row>
    <row r="79" spans="2:14" ht="17.25" thickBot="1" x14ac:dyDescent="0.35"/>
    <row r="80" spans="2:14" ht="17.25" thickBot="1" x14ac:dyDescent="0.35">
      <c r="B80" s="107" t="s">
        <v>112</v>
      </c>
      <c r="C80" s="82"/>
      <c r="D80" s="70"/>
      <c r="E80" s="70"/>
      <c r="F80" s="70"/>
      <c r="G80" s="70"/>
      <c r="H80" s="70"/>
      <c r="I80" s="70"/>
      <c r="J80" s="70"/>
      <c r="K80" s="70"/>
      <c r="L80" s="70"/>
    </row>
    <row r="81" spans="2:14" x14ac:dyDescent="0.3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3"/>
    </row>
    <row r="82" spans="2:14" x14ac:dyDescent="0.3">
      <c r="B82" s="117"/>
      <c r="C82" s="117"/>
      <c r="F82" s="117"/>
    </row>
    <row r="83" spans="2:14" x14ac:dyDescent="0.3">
      <c r="B83" s="117"/>
      <c r="C83" s="117"/>
      <c r="F83" s="117"/>
    </row>
    <row r="84" spans="2:14" x14ac:dyDescent="0.3">
      <c r="B84" s="9"/>
      <c r="C84" s="10"/>
      <c r="F84" s="9"/>
      <c r="G84" s="8"/>
    </row>
    <row r="85" spans="2:14" x14ac:dyDescent="0.3">
      <c r="B85" s="233" t="s">
        <v>13</v>
      </c>
      <c r="C85" s="233"/>
      <c r="F85" s="233" t="s">
        <v>14</v>
      </c>
      <c r="G85" s="233"/>
    </row>
  </sheetData>
  <protectedRanges>
    <protectedRange sqref="C6 C22" name="Range1_14_2_1_2_1_2_2_2_2_1_2_1_2_2_3_1"/>
    <protectedRange sqref="C42 E43:F43 C44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9:I19"/>
    <mergeCell ref="B20:H20"/>
    <mergeCell ref="C55:D55"/>
    <mergeCell ref="E55:F55"/>
    <mergeCell ref="G55:H55"/>
    <mergeCell ref="B24:H24"/>
    <mergeCell ref="I24:L24"/>
    <mergeCell ref="B38:M38"/>
    <mergeCell ref="B39:M39"/>
    <mergeCell ref="B40:M40"/>
    <mergeCell ref="B14:I14"/>
    <mergeCell ref="B15:I15"/>
    <mergeCell ref="B16:I16"/>
    <mergeCell ref="B17:I17"/>
    <mergeCell ref="B18:I18"/>
    <mergeCell ref="B9:I9"/>
    <mergeCell ref="B10:I10"/>
    <mergeCell ref="B11:I11"/>
    <mergeCell ref="B12:I12"/>
    <mergeCell ref="B13:I13"/>
    <mergeCell ref="A2:A6"/>
    <mergeCell ref="C2:I2"/>
    <mergeCell ref="C3:I3"/>
    <mergeCell ref="C4:I4"/>
    <mergeCell ref="C5:I5"/>
    <mergeCell ref="C6:I6"/>
    <mergeCell ref="B85:C85"/>
    <mergeCell ref="F85:G85"/>
    <mergeCell ref="C50:H50"/>
    <mergeCell ref="B63:C63"/>
    <mergeCell ref="B71:C71"/>
    <mergeCell ref="D78:E78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2103D-9BB5-4662-BE04-E945BB8DCEB7}">
  <sheetPr>
    <pageSetUpPr fitToPage="1"/>
  </sheetPr>
  <dimension ref="A1:N85"/>
  <sheetViews>
    <sheetView topLeftCell="A28" zoomScaleNormal="100" workbookViewId="0">
      <selection activeCell="C32" sqref="C32"/>
    </sheetView>
  </sheetViews>
  <sheetFormatPr defaultColWidth="9.140625" defaultRowHeight="16.5" x14ac:dyDescent="0.3"/>
  <cols>
    <col min="1" max="1" width="6.140625" style="2" customWidth="1"/>
    <col min="2" max="2" width="38.5703125" style="2" bestFit="1" customWidth="1"/>
    <col min="3" max="3" width="42.14062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240" t="s">
        <v>0</v>
      </c>
      <c r="B2" s="148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240"/>
      <c r="B3" s="162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8.75" customHeight="1" thickBot="1" x14ac:dyDescent="0.35">
      <c r="A4" s="240"/>
      <c r="B4" s="162" t="s">
        <v>36</v>
      </c>
      <c r="C4" s="237" t="s">
        <v>221</v>
      </c>
      <c r="D4" s="237"/>
      <c r="E4" s="237"/>
      <c r="F4" s="237"/>
      <c r="G4" s="237"/>
      <c r="H4" s="237"/>
      <c r="I4" s="237"/>
    </row>
    <row r="5" spans="1:14" ht="17.25" thickBot="1" x14ac:dyDescent="0.35">
      <c r="A5" s="240"/>
      <c r="B5" s="162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240"/>
      <c r="B6" s="148" t="s">
        <v>6</v>
      </c>
      <c r="C6" s="238"/>
      <c r="D6" s="238"/>
      <c r="E6" s="238"/>
      <c r="F6" s="238"/>
      <c r="G6" s="238"/>
      <c r="H6" s="238"/>
      <c r="I6" s="238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357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</row>
    <row r="23" spans="1:14" ht="17.25" thickBot="1" x14ac:dyDescent="0.35">
      <c r="B23" s="78" t="s">
        <v>60</v>
      </c>
      <c r="J23" s="125" t="s">
        <v>120</v>
      </c>
      <c r="K23" s="125"/>
      <c r="L23" s="125" t="s">
        <v>123</v>
      </c>
      <c r="M23" s="125" t="s">
        <v>121</v>
      </c>
      <c r="N23" s="125" t="s">
        <v>122</v>
      </c>
    </row>
    <row r="24" spans="1:14" ht="17.25" thickBot="1" x14ac:dyDescent="0.35">
      <c r="B24" s="187" t="str">
        <f>C4</f>
        <v>Region 6 KwaZulu Natal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118" t="s">
        <v>98</v>
      </c>
      <c r="N24" s="118"/>
    </row>
    <row r="25" spans="1:14" s="66" customFormat="1" ht="29.25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126" t="s">
        <v>100</v>
      </c>
    </row>
    <row r="26" spans="1:14" x14ac:dyDescent="0.3">
      <c r="A26" s="24"/>
      <c r="B26" s="12" t="s">
        <v>222</v>
      </c>
      <c r="C26" s="1" t="s">
        <v>234</v>
      </c>
      <c r="D26" s="121">
        <v>800</v>
      </c>
      <c r="E26" s="4" t="s">
        <v>59</v>
      </c>
      <c r="F26" s="4" t="s">
        <v>310</v>
      </c>
      <c r="G26" s="38" t="s">
        <v>297</v>
      </c>
      <c r="H26" s="38">
        <v>900</v>
      </c>
      <c r="I26" s="79"/>
      <c r="J26" s="80">
        <f>I26*40</f>
        <v>0</v>
      </c>
      <c r="K26" s="79"/>
      <c r="L26" s="80">
        <f>K26*11</f>
        <v>0</v>
      </c>
      <c r="M26" s="72"/>
      <c r="N26" s="94">
        <f>J26+L26+M26</f>
        <v>0</v>
      </c>
    </row>
    <row r="27" spans="1:14" x14ac:dyDescent="0.3">
      <c r="A27" s="24"/>
      <c r="B27" s="12" t="s">
        <v>223</v>
      </c>
      <c r="C27" s="1" t="s">
        <v>183</v>
      </c>
      <c r="D27" s="121" t="s">
        <v>360</v>
      </c>
      <c r="E27" s="4"/>
      <c r="F27" s="11"/>
      <c r="G27" s="38"/>
      <c r="H27" s="38">
        <v>1000</v>
      </c>
      <c r="I27" s="79"/>
      <c r="J27" s="80">
        <f t="shared" ref="J27:J37" si="0">I27*40</f>
        <v>0</v>
      </c>
      <c r="K27" s="79"/>
      <c r="L27" s="80">
        <f t="shared" ref="L27:L37" si="1">K27*11</f>
        <v>0</v>
      </c>
      <c r="M27" s="72"/>
      <c r="N27" s="94">
        <f t="shared" ref="N27:N37" si="2">J27+L27+M27</f>
        <v>0</v>
      </c>
    </row>
    <row r="28" spans="1:14" x14ac:dyDescent="0.3">
      <c r="A28" s="24"/>
      <c r="B28" s="12" t="s">
        <v>224</v>
      </c>
      <c r="C28" s="1" t="s">
        <v>235</v>
      </c>
      <c r="D28" s="121">
        <v>300</v>
      </c>
      <c r="E28" s="4" t="s">
        <v>59</v>
      </c>
      <c r="F28" s="11"/>
      <c r="G28" s="38"/>
      <c r="H28" s="38">
        <v>300</v>
      </c>
      <c r="I28" s="79"/>
      <c r="J28" s="80">
        <f t="shared" si="0"/>
        <v>0</v>
      </c>
      <c r="K28" s="79"/>
      <c r="L28" s="80">
        <f t="shared" si="1"/>
        <v>0</v>
      </c>
      <c r="M28" s="72"/>
      <c r="N28" s="94">
        <f t="shared" si="2"/>
        <v>0</v>
      </c>
    </row>
    <row r="29" spans="1:14" x14ac:dyDescent="0.3">
      <c r="A29" s="24"/>
      <c r="B29" s="12" t="s">
        <v>225</v>
      </c>
      <c r="C29" s="1" t="s">
        <v>236</v>
      </c>
      <c r="D29" s="121">
        <v>250</v>
      </c>
      <c r="E29" s="4" t="s">
        <v>65</v>
      </c>
      <c r="F29" s="4">
        <v>5311909970</v>
      </c>
      <c r="G29" s="38"/>
      <c r="H29" s="38">
        <v>400</v>
      </c>
      <c r="I29" s="79"/>
      <c r="J29" s="80">
        <f t="shared" si="0"/>
        <v>0</v>
      </c>
      <c r="K29" s="79"/>
      <c r="L29" s="80">
        <f t="shared" si="1"/>
        <v>0</v>
      </c>
      <c r="M29" s="72"/>
      <c r="N29" s="94">
        <f t="shared" si="2"/>
        <v>0</v>
      </c>
    </row>
    <row r="30" spans="1:14" x14ac:dyDescent="0.3">
      <c r="A30" s="24"/>
      <c r="B30" s="12" t="s">
        <v>226</v>
      </c>
      <c r="C30" s="1" t="s">
        <v>237</v>
      </c>
      <c r="D30" s="121">
        <v>800</v>
      </c>
      <c r="E30" s="4" t="s">
        <v>59</v>
      </c>
      <c r="F30" s="11"/>
      <c r="G30" s="38"/>
      <c r="H30" s="38">
        <v>18000</v>
      </c>
      <c r="I30" s="79"/>
      <c r="J30" s="80">
        <f t="shared" si="0"/>
        <v>0</v>
      </c>
      <c r="K30" s="79"/>
      <c r="L30" s="80">
        <f t="shared" si="1"/>
        <v>0</v>
      </c>
      <c r="M30" s="72"/>
      <c r="N30" s="94">
        <f t="shared" si="2"/>
        <v>0</v>
      </c>
    </row>
    <row r="31" spans="1:14" x14ac:dyDescent="0.3">
      <c r="A31" s="24"/>
      <c r="B31" s="12" t="s">
        <v>227</v>
      </c>
      <c r="C31" s="1" t="s">
        <v>238</v>
      </c>
      <c r="D31" s="121">
        <v>450</v>
      </c>
      <c r="E31" s="122" t="s">
        <v>65</v>
      </c>
      <c r="F31" s="11"/>
      <c r="G31" s="38"/>
      <c r="H31" s="38">
        <v>1000</v>
      </c>
      <c r="I31" s="79"/>
      <c r="J31" s="80">
        <f t="shared" si="0"/>
        <v>0</v>
      </c>
      <c r="K31" s="79"/>
      <c r="L31" s="80">
        <f t="shared" si="1"/>
        <v>0</v>
      </c>
      <c r="M31" s="72"/>
      <c r="N31" s="94">
        <f t="shared" si="2"/>
        <v>0</v>
      </c>
    </row>
    <row r="32" spans="1:14" x14ac:dyDescent="0.3">
      <c r="A32" s="24"/>
      <c r="B32" s="12" t="s">
        <v>228</v>
      </c>
      <c r="C32" s="1" t="s">
        <v>239</v>
      </c>
      <c r="D32" s="121">
        <v>300</v>
      </c>
      <c r="E32" s="4" t="s">
        <v>65</v>
      </c>
      <c r="F32" s="11"/>
      <c r="G32" s="38"/>
      <c r="H32" s="38">
        <v>300</v>
      </c>
      <c r="I32" s="79"/>
      <c r="J32" s="80">
        <f t="shared" si="0"/>
        <v>0</v>
      </c>
      <c r="K32" s="79"/>
      <c r="L32" s="80">
        <f t="shared" si="1"/>
        <v>0</v>
      </c>
      <c r="M32" s="72"/>
      <c r="N32" s="94">
        <f t="shared" si="2"/>
        <v>0</v>
      </c>
    </row>
    <row r="33" spans="1:14" x14ac:dyDescent="0.3">
      <c r="A33" s="24"/>
      <c r="B33" s="12" t="s">
        <v>229</v>
      </c>
      <c r="C33" s="1" t="s">
        <v>240</v>
      </c>
      <c r="D33" s="121">
        <v>200</v>
      </c>
      <c r="E33" s="4"/>
      <c r="F33" s="11"/>
      <c r="G33" s="38"/>
      <c r="H33" s="38">
        <v>200</v>
      </c>
      <c r="I33" s="79"/>
      <c r="J33" s="80">
        <f t="shared" si="0"/>
        <v>0</v>
      </c>
      <c r="K33" s="79"/>
      <c r="L33" s="80">
        <f>K33*11</f>
        <v>0</v>
      </c>
      <c r="M33" s="72"/>
      <c r="N33" s="94">
        <f t="shared" si="2"/>
        <v>0</v>
      </c>
    </row>
    <row r="34" spans="1:14" x14ac:dyDescent="0.3">
      <c r="A34" s="24"/>
      <c r="B34" s="12" t="s">
        <v>230</v>
      </c>
      <c r="C34" s="1" t="s">
        <v>241</v>
      </c>
      <c r="D34" s="121">
        <v>250</v>
      </c>
      <c r="E34" s="4" t="s">
        <v>65</v>
      </c>
      <c r="F34" s="11"/>
      <c r="G34" s="38"/>
      <c r="H34" s="38">
        <v>300</v>
      </c>
      <c r="I34" s="79"/>
      <c r="J34" s="80">
        <f t="shared" si="0"/>
        <v>0</v>
      </c>
      <c r="K34" s="79"/>
      <c r="L34" s="80">
        <f t="shared" si="1"/>
        <v>0</v>
      </c>
      <c r="M34" s="72"/>
      <c r="N34" s="94">
        <f t="shared" si="2"/>
        <v>0</v>
      </c>
    </row>
    <row r="35" spans="1:14" x14ac:dyDescent="0.3">
      <c r="A35" s="24"/>
      <c r="B35" s="12" t="s">
        <v>231</v>
      </c>
      <c r="C35" s="1" t="s">
        <v>242</v>
      </c>
      <c r="D35" s="121">
        <v>200</v>
      </c>
      <c r="E35" s="4"/>
      <c r="F35" s="11"/>
      <c r="G35" s="38"/>
      <c r="H35" s="38">
        <v>300</v>
      </c>
      <c r="I35" s="79"/>
      <c r="J35" s="80">
        <f t="shared" si="0"/>
        <v>0</v>
      </c>
      <c r="K35" s="79"/>
      <c r="L35" s="80">
        <f t="shared" si="1"/>
        <v>0</v>
      </c>
      <c r="M35" s="72"/>
      <c r="N35" s="94">
        <f t="shared" si="2"/>
        <v>0</v>
      </c>
    </row>
    <row r="36" spans="1:14" x14ac:dyDescent="0.3">
      <c r="A36" s="24"/>
      <c r="B36" s="12" t="s">
        <v>232</v>
      </c>
      <c r="C36" s="1" t="s">
        <v>243</v>
      </c>
      <c r="D36" s="121">
        <v>167</v>
      </c>
      <c r="E36" s="4" t="s">
        <v>311</v>
      </c>
      <c r="F36" s="4">
        <v>52195677</v>
      </c>
      <c r="G36" s="38"/>
      <c r="H36" s="38">
        <v>300</v>
      </c>
      <c r="I36" s="79"/>
      <c r="J36" s="80">
        <f t="shared" si="0"/>
        <v>0</v>
      </c>
      <c r="K36" s="79"/>
      <c r="L36" s="80">
        <f t="shared" si="1"/>
        <v>0</v>
      </c>
      <c r="M36" s="72"/>
      <c r="N36" s="94">
        <f t="shared" si="2"/>
        <v>0</v>
      </c>
    </row>
    <row r="37" spans="1:14" x14ac:dyDescent="0.3">
      <c r="A37" s="24"/>
      <c r="B37" s="12" t="s">
        <v>233</v>
      </c>
      <c r="C37" s="1" t="s">
        <v>244</v>
      </c>
      <c r="D37" s="3">
        <v>350</v>
      </c>
      <c r="E37" s="4" t="s">
        <v>312</v>
      </c>
      <c r="F37" s="11"/>
      <c r="G37" s="38"/>
      <c r="H37" s="38">
        <v>1500</v>
      </c>
      <c r="I37" s="79"/>
      <c r="J37" s="80">
        <f t="shared" si="0"/>
        <v>0</v>
      </c>
      <c r="K37" s="79"/>
      <c r="L37" s="80">
        <f t="shared" si="1"/>
        <v>0</v>
      </c>
      <c r="M37" s="72"/>
      <c r="N37" s="94">
        <f t="shared" si="2"/>
        <v>0</v>
      </c>
    </row>
    <row r="38" spans="1:14" x14ac:dyDescent="0.3">
      <c r="B38" s="227" t="s">
        <v>7</v>
      </c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9"/>
      <c r="N38" s="74">
        <f>SUM(N26:N37)</f>
        <v>0</v>
      </c>
    </row>
    <row r="39" spans="1:14" x14ac:dyDescent="0.3">
      <c r="B39" s="227" t="s">
        <v>8</v>
      </c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9"/>
      <c r="N39" s="74">
        <f>N38*15%</f>
        <v>0</v>
      </c>
    </row>
    <row r="40" spans="1:14" ht="17.25" thickBot="1" x14ac:dyDescent="0.35">
      <c r="B40" s="211" t="s">
        <v>9</v>
      </c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3"/>
      <c r="N40" s="75">
        <f>N39+N38</f>
        <v>0</v>
      </c>
    </row>
    <row r="41" spans="1:14" x14ac:dyDescent="0.3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3"/>
    </row>
    <row r="42" spans="1:14" ht="17.25" thickBot="1" x14ac:dyDescent="0.35">
      <c r="B42" s="78" t="s">
        <v>125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3"/>
    </row>
    <row r="43" spans="1:14" ht="33.75" thickBot="1" x14ac:dyDescent="0.35">
      <c r="B43" s="148" t="s">
        <v>10</v>
      </c>
      <c r="C43" s="149" t="s">
        <v>318</v>
      </c>
      <c r="D43" s="149" t="s">
        <v>315</v>
      </c>
      <c r="E43" s="149" t="s">
        <v>316</v>
      </c>
      <c r="F43" s="149" t="s">
        <v>317</v>
      </c>
      <c r="G43" s="70"/>
      <c r="H43" s="70"/>
      <c r="I43" s="70"/>
      <c r="J43" s="70"/>
      <c r="K43" s="70"/>
      <c r="L43" s="70"/>
      <c r="M43" s="70"/>
      <c r="N43" s="73"/>
    </row>
    <row r="44" spans="1:14" ht="34.5" customHeight="1" thickBot="1" x14ac:dyDescent="0.35">
      <c r="B44" s="150" t="s">
        <v>314</v>
      </c>
      <c r="C44" s="151"/>
      <c r="D44" s="152">
        <f>C44*15%</f>
        <v>0</v>
      </c>
      <c r="E44" s="152">
        <f>C44+D44</f>
        <v>0</v>
      </c>
      <c r="F44" s="152">
        <f>E44*12</f>
        <v>0</v>
      </c>
      <c r="G44" s="70"/>
      <c r="H44" s="70"/>
      <c r="I44" s="70"/>
      <c r="J44" s="70"/>
      <c r="K44" s="70"/>
      <c r="L44" s="70"/>
      <c r="M44" s="70"/>
      <c r="N44" s="73"/>
    </row>
    <row r="45" spans="1:14" x14ac:dyDescent="0.3"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3"/>
    </row>
    <row r="46" spans="1:14" ht="17.25" thickBot="1" x14ac:dyDescent="0.35">
      <c r="B46" s="78" t="s">
        <v>126</v>
      </c>
      <c r="C46" s="78"/>
      <c r="D46" s="78"/>
      <c r="E46" s="78"/>
      <c r="I46" s="70"/>
      <c r="J46" s="70"/>
      <c r="K46" s="70"/>
      <c r="L46" s="70"/>
      <c r="M46" s="70"/>
      <c r="N46" s="73"/>
    </row>
    <row r="47" spans="1:14" ht="17.25" thickBot="1" x14ac:dyDescent="0.35">
      <c r="B47" s="153" t="s">
        <v>10</v>
      </c>
      <c r="C47" s="153" t="s">
        <v>66</v>
      </c>
      <c r="D47" s="153" t="s">
        <v>67</v>
      </c>
      <c r="E47" s="153" t="s">
        <v>117</v>
      </c>
      <c r="F47" s="153" t="s">
        <v>118</v>
      </c>
      <c r="G47" s="153" t="s">
        <v>68</v>
      </c>
    </row>
    <row r="48" spans="1:14" ht="17.25" thickBot="1" x14ac:dyDescent="0.35">
      <c r="B48" s="154" t="s">
        <v>325</v>
      </c>
      <c r="C48" s="155"/>
      <c r="D48" s="155"/>
      <c r="E48" s="155"/>
      <c r="F48" s="155"/>
      <c r="G48" s="156"/>
    </row>
    <row r="49" spans="1:14" ht="17.25" thickBot="1" x14ac:dyDescent="0.35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3"/>
    </row>
    <row r="50" spans="1:14" ht="17.25" thickBot="1" x14ac:dyDescent="0.35">
      <c r="B50" s="70"/>
      <c r="C50" s="234" t="s">
        <v>324</v>
      </c>
      <c r="D50" s="234"/>
      <c r="E50" s="234"/>
      <c r="F50" s="234"/>
      <c r="G50" s="234"/>
      <c r="H50" s="234"/>
      <c r="I50" s="70"/>
      <c r="J50" s="70"/>
      <c r="K50" s="70"/>
      <c r="L50" s="70"/>
      <c r="M50" s="70"/>
      <c r="N50" s="73"/>
    </row>
    <row r="51" spans="1:14" ht="31.5" customHeight="1" thickBot="1" x14ac:dyDescent="0.35">
      <c r="B51" s="70"/>
      <c r="C51" s="157" t="s">
        <v>319</v>
      </c>
      <c r="D51" s="157" t="s">
        <v>320</v>
      </c>
      <c r="E51" s="157" t="s">
        <v>321</v>
      </c>
      <c r="F51" s="157" t="s">
        <v>322</v>
      </c>
      <c r="G51" s="157" t="s">
        <v>323</v>
      </c>
      <c r="H51" s="157" t="s">
        <v>335</v>
      </c>
      <c r="I51" s="70"/>
      <c r="J51" s="70"/>
      <c r="K51" s="70"/>
      <c r="L51" s="70"/>
      <c r="M51" s="70"/>
      <c r="N51" s="73"/>
    </row>
    <row r="52" spans="1:14" ht="17.25" thickBot="1" x14ac:dyDescent="0.35">
      <c r="B52" s="70"/>
      <c r="C52" s="158">
        <f>N40+F44</f>
        <v>0</v>
      </c>
      <c r="D52" s="158">
        <f>(C52*C48)+C52</f>
        <v>0</v>
      </c>
      <c r="E52" s="158">
        <f>(D52*D48)+D52</f>
        <v>0</v>
      </c>
      <c r="F52" s="158">
        <f>(E52*E48)+E52</f>
        <v>0</v>
      </c>
      <c r="G52" s="158">
        <f>(F52*F48)+F52</f>
        <v>0</v>
      </c>
      <c r="H52" s="159">
        <f>SUM(C52:G52)</f>
        <v>0</v>
      </c>
      <c r="I52" s="70"/>
      <c r="J52" s="70"/>
      <c r="K52" s="70"/>
      <c r="L52" s="70"/>
      <c r="M52" s="70"/>
      <c r="N52" s="73"/>
    </row>
    <row r="53" spans="1:14" x14ac:dyDescent="0.3">
      <c r="B53" s="70"/>
      <c r="C53" s="134"/>
      <c r="D53" s="134"/>
      <c r="E53" s="134"/>
      <c r="F53" s="134"/>
      <c r="G53" s="134"/>
      <c r="H53" s="135"/>
      <c r="I53" s="70"/>
      <c r="J53" s="70"/>
      <c r="K53" s="70"/>
      <c r="L53" s="70"/>
      <c r="M53" s="70"/>
      <c r="N53" s="73"/>
    </row>
    <row r="54" spans="1:14" ht="17.25" thickBot="1" x14ac:dyDescent="0.35">
      <c r="B54" s="78" t="s">
        <v>127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3"/>
    </row>
    <row r="55" spans="1:14" ht="17.25" thickBot="1" x14ac:dyDescent="0.35">
      <c r="B55" s="76"/>
      <c r="C55" s="230" t="s">
        <v>343</v>
      </c>
      <c r="D55" s="231"/>
      <c r="E55" s="231" t="s">
        <v>344</v>
      </c>
      <c r="F55" s="231"/>
      <c r="G55" s="231" t="s">
        <v>345</v>
      </c>
      <c r="H55" s="232"/>
      <c r="I55" s="70"/>
      <c r="J55" s="70"/>
      <c r="K55" s="70"/>
      <c r="L55" s="70"/>
      <c r="M55" s="70"/>
      <c r="N55" s="73"/>
    </row>
    <row r="56" spans="1:14" ht="17.25" thickBot="1" x14ac:dyDescent="0.35">
      <c r="B56" s="67" t="s">
        <v>61</v>
      </c>
      <c r="C56" s="67" t="s">
        <v>62</v>
      </c>
      <c r="D56" s="67" t="s">
        <v>63</v>
      </c>
      <c r="E56" s="67" t="s">
        <v>62</v>
      </c>
      <c r="F56" s="67" t="s">
        <v>63</v>
      </c>
      <c r="G56" s="67" t="s">
        <v>62</v>
      </c>
      <c r="H56" s="87" t="s">
        <v>63</v>
      </c>
      <c r="I56" s="70"/>
      <c r="J56" s="70"/>
      <c r="K56" s="70"/>
      <c r="L56" s="70"/>
      <c r="M56" s="70"/>
      <c r="N56" s="73"/>
    </row>
    <row r="57" spans="1:14" x14ac:dyDescent="0.3">
      <c r="B57" s="98" t="s">
        <v>64</v>
      </c>
      <c r="C57" s="99"/>
      <c r="D57" s="99"/>
      <c r="E57" s="99"/>
      <c r="F57" s="99"/>
      <c r="G57" s="99"/>
      <c r="H57" s="100"/>
      <c r="I57" s="70"/>
      <c r="J57" s="70"/>
      <c r="K57" s="70"/>
      <c r="L57" s="70"/>
      <c r="M57" s="70"/>
      <c r="N57" s="73"/>
    </row>
    <row r="58" spans="1:14" x14ac:dyDescent="0.3">
      <c r="B58" s="88" t="s">
        <v>101</v>
      </c>
      <c r="C58" s="77"/>
      <c r="D58" s="77"/>
      <c r="E58" s="77"/>
      <c r="F58" s="77"/>
      <c r="G58" s="77"/>
      <c r="H58" s="89"/>
      <c r="I58" s="70"/>
      <c r="J58" s="70"/>
      <c r="K58" s="70"/>
      <c r="L58" s="70"/>
      <c r="M58" s="70"/>
      <c r="N58" s="73"/>
    </row>
    <row r="59" spans="1:14" x14ac:dyDescent="0.3">
      <c r="B59" s="88" t="s">
        <v>102</v>
      </c>
      <c r="C59" s="77"/>
      <c r="D59" s="77"/>
      <c r="E59" s="77"/>
      <c r="F59" s="77"/>
      <c r="G59" s="77"/>
      <c r="H59" s="89"/>
      <c r="I59" s="70"/>
      <c r="J59" s="70"/>
      <c r="K59" s="70"/>
      <c r="L59" s="70"/>
      <c r="M59" s="70"/>
      <c r="N59" s="73"/>
    </row>
    <row r="60" spans="1:14" ht="17.25" thickBot="1" x14ac:dyDescent="0.35">
      <c r="B60" s="90" t="s">
        <v>103</v>
      </c>
      <c r="C60" s="91"/>
      <c r="D60" s="91"/>
      <c r="E60" s="91"/>
      <c r="F60" s="91"/>
      <c r="G60" s="91"/>
      <c r="H60" s="92"/>
      <c r="I60" s="70"/>
      <c r="J60" s="70"/>
      <c r="K60" s="70"/>
      <c r="L60" s="70"/>
      <c r="M60" s="70"/>
      <c r="N60" s="73"/>
    </row>
    <row r="61" spans="1:14" x14ac:dyDescent="0.3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3"/>
    </row>
    <row r="62" spans="1:14" ht="17.25" thickBot="1" x14ac:dyDescent="0.35">
      <c r="A62" s="97"/>
      <c r="B62" s="96" t="s">
        <v>128</v>
      </c>
      <c r="C62" s="76"/>
      <c r="D62" s="76"/>
      <c r="E62" s="81"/>
      <c r="F62" s="70"/>
      <c r="G62" s="70"/>
      <c r="H62" s="70"/>
      <c r="I62" s="70"/>
      <c r="J62" s="70"/>
      <c r="K62" s="70"/>
      <c r="L62" s="70"/>
      <c r="M62" s="70"/>
      <c r="N62" s="73"/>
    </row>
    <row r="63" spans="1:14" ht="17.25" thickBot="1" x14ac:dyDescent="0.35">
      <c r="B63" s="214" t="s">
        <v>104</v>
      </c>
      <c r="C63" s="215"/>
      <c r="D63" s="70"/>
      <c r="E63" s="70"/>
      <c r="F63" s="70"/>
      <c r="G63" s="70"/>
      <c r="H63" s="70"/>
      <c r="I63" s="70"/>
      <c r="J63" s="70"/>
      <c r="K63" s="70"/>
      <c r="L63" s="70"/>
    </row>
    <row r="64" spans="1:14" x14ac:dyDescent="0.3">
      <c r="B64" s="67" t="s">
        <v>334</v>
      </c>
      <c r="C64" s="67" t="s">
        <v>109</v>
      </c>
      <c r="D64" s="70"/>
      <c r="E64" s="70"/>
      <c r="F64" s="70"/>
      <c r="G64" s="70"/>
      <c r="H64" s="70"/>
      <c r="I64" s="70"/>
      <c r="J64" s="70"/>
      <c r="K64" s="70"/>
      <c r="L64" s="70"/>
    </row>
    <row r="65" spans="2:14" x14ac:dyDescent="0.3">
      <c r="B65" s="104" t="s">
        <v>105</v>
      </c>
      <c r="C65" s="106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105" t="s">
        <v>107</v>
      </c>
      <c r="C66" s="106"/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5" t="s">
        <v>108</v>
      </c>
      <c r="C67" s="106"/>
      <c r="D67" s="70"/>
      <c r="E67" s="70"/>
      <c r="F67" s="70"/>
      <c r="G67" s="70"/>
      <c r="H67" s="70"/>
      <c r="I67" s="70"/>
      <c r="J67" s="70"/>
      <c r="K67" s="70"/>
      <c r="L67" s="70"/>
    </row>
    <row r="68" spans="2:14" x14ac:dyDescent="0.3">
      <c r="B68" s="105" t="s">
        <v>106</v>
      </c>
      <c r="C68" s="106"/>
      <c r="D68" s="70"/>
      <c r="E68" s="70"/>
      <c r="F68" s="70"/>
      <c r="G68" s="70"/>
      <c r="H68" s="70"/>
      <c r="I68" s="70"/>
      <c r="J68" s="70"/>
      <c r="K68" s="70"/>
      <c r="L68" s="70"/>
    </row>
    <row r="69" spans="2:14" x14ac:dyDescent="0.3">
      <c r="B69" s="101"/>
      <c r="C69" s="102"/>
      <c r="D69" s="102"/>
      <c r="E69" s="103"/>
      <c r="F69" s="70"/>
      <c r="G69" s="70"/>
      <c r="H69" s="70"/>
      <c r="I69" s="70"/>
      <c r="J69" s="70"/>
      <c r="K69" s="70"/>
      <c r="L69" s="70"/>
      <c r="M69" s="70"/>
      <c r="N69" s="73"/>
    </row>
    <row r="70" spans="2:14" ht="17.25" thickBot="1" x14ac:dyDescent="0.35">
      <c r="B70" s="96" t="s">
        <v>129</v>
      </c>
      <c r="C70" s="102"/>
      <c r="D70" s="102"/>
      <c r="E70" s="103"/>
      <c r="F70" s="70"/>
      <c r="G70" s="70"/>
      <c r="H70" s="70"/>
      <c r="I70" s="70"/>
      <c r="J70" s="70"/>
      <c r="K70" s="70"/>
      <c r="L70" s="70"/>
      <c r="M70" s="70"/>
      <c r="N70" s="73"/>
    </row>
    <row r="71" spans="2:14" ht="17.25" thickBot="1" x14ac:dyDescent="0.35">
      <c r="B71" s="214" t="s">
        <v>110</v>
      </c>
      <c r="C71" s="215"/>
      <c r="D71" s="102"/>
      <c r="E71" s="103"/>
      <c r="F71" s="70"/>
      <c r="G71" s="70"/>
      <c r="H71" s="70"/>
      <c r="I71" s="70"/>
      <c r="J71" s="70"/>
      <c r="K71" s="70"/>
      <c r="L71" s="70"/>
      <c r="M71" s="70"/>
      <c r="N71" s="73"/>
    </row>
    <row r="72" spans="2:14" ht="17.25" thickBot="1" x14ac:dyDescent="0.35">
      <c r="B72" s="67" t="s">
        <v>330</v>
      </c>
      <c r="C72" s="67" t="s">
        <v>333</v>
      </c>
      <c r="D72" s="102"/>
      <c r="E72" s="103"/>
      <c r="F72" s="70"/>
      <c r="G72" s="70"/>
      <c r="H72" s="70"/>
      <c r="I72" s="70"/>
      <c r="J72" s="70"/>
      <c r="K72" s="70"/>
      <c r="L72" s="70"/>
      <c r="M72" s="70"/>
      <c r="N72" s="73"/>
    </row>
    <row r="73" spans="2:14" ht="17.25" thickBot="1" x14ac:dyDescent="0.35">
      <c r="B73" s="107" t="s">
        <v>331</v>
      </c>
      <c r="C73" s="82"/>
      <c r="D73" s="70"/>
      <c r="E73" s="70"/>
      <c r="F73" s="70"/>
      <c r="G73" s="70"/>
      <c r="H73" s="70"/>
      <c r="I73" s="70"/>
      <c r="J73" s="70"/>
      <c r="K73" s="70"/>
      <c r="L73" s="70"/>
    </row>
    <row r="74" spans="2:14" ht="17.25" thickBot="1" x14ac:dyDescent="0.35">
      <c r="B74" s="107" t="s">
        <v>332</v>
      </c>
      <c r="C74" s="82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3"/>
    </row>
    <row r="75" spans="2:14" x14ac:dyDescent="0.3">
      <c r="B75" s="128"/>
      <c r="C75" s="128"/>
      <c r="F75" s="128"/>
    </row>
    <row r="77" spans="2:14" ht="17.25" thickBot="1" x14ac:dyDescent="0.35">
      <c r="B77" s="138"/>
      <c r="D77" s="138"/>
      <c r="E77" s="138"/>
      <c r="G77" s="138"/>
      <c r="I77" s="138"/>
    </row>
    <row r="78" spans="2:14" s="137" customFormat="1" x14ac:dyDescent="0.3">
      <c r="B78" s="137" t="s">
        <v>326</v>
      </c>
      <c r="D78" s="190" t="s">
        <v>327</v>
      </c>
      <c r="E78" s="190"/>
      <c r="G78" s="137" t="s">
        <v>13</v>
      </c>
      <c r="I78" s="137" t="s">
        <v>14</v>
      </c>
    </row>
    <row r="79" spans="2:14" ht="17.25" thickBot="1" x14ac:dyDescent="0.35"/>
    <row r="80" spans="2:14" ht="17.25" thickBot="1" x14ac:dyDescent="0.35">
      <c r="B80" s="107" t="s">
        <v>112</v>
      </c>
      <c r="C80" s="82"/>
      <c r="D80" s="70"/>
      <c r="E80" s="70"/>
      <c r="F80" s="70"/>
      <c r="G80" s="70"/>
      <c r="H80" s="70"/>
      <c r="I80" s="70"/>
      <c r="J80" s="70"/>
      <c r="K80" s="70"/>
      <c r="L80" s="70"/>
    </row>
    <row r="81" spans="2:14" x14ac:dyDescent="0.3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3"/>
    </row>
    <row r="82" spans="2:14" x14ac:dyDescent="0.3">
      <c r="B82" s="117"/>
      <c r="C82" s="117"/>
      <c r="F82" s="117"/>
    </row>
    <row r="83" spans="2:14" x14ac:dyDescent="0.3">
      <c r="B83" s="117"/>
      <c r="C83" s="117"/>
      <c r="F83" s="117"/>
    </row>
    <row r="84" spans="2:14" x14ac:dyDescent="0.3">
      <c r="B84" s="9"/>
      <c r="C84" s="10"/>
      <c r="F84" s="9"/>
      <c r="G84" s="8"/>
    </row>
    <row r="85" spans="2:14" x14ac:dyDescent="0.3">
      <c r="B85" s="233" t="s">
        <v>13</v>
      </c>
      <c r="C85" s="233"/>
      <c r="F85" s="233" t="s">
        <v>14</v>
      </c>
      <c r="G85" s="233"/>
    </row>
  </sheetData>
  <protectedRanges>
    <protectedRange sqref="C6 C22" name="Range1_14_2_1_2_1_2_2_2_2_1_2_1_2_2_3_1"/>
    <protectedRange sqref="C42 E43:F43 C44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9:I19"/>
    <mergeCell ref="B20:H20"/>
    <mergeCell ref="C55:D55"/>
    <mergeCell ref="E55:F55"/>
    <mergeCell ref="G55:H55"/>
    <mergeCell ref="B24:H24"/>
    <mergeCell ref="I24:L24"/>
    <mergeCell ref="B38:M38"/>
    <mergeCell ref="B39:M39"/>
    <mergeCell ref="B40:M40"/>
    <mergeCell ref="B14:I14"/>
    <mergeCell ref="B15:I15"/>
    <mergeCell ref="B16:I16"/>
    <mergeCell ref="B17:I17"/>
    <mergeCell ref="B18:I18"/>
    <mergeCell ref="B9:I9"/>
    <mergeCell ref="B10:I10"/>
    <mergeCell ref="B11:I11"/>
    <mergeCell ref="B12:I12"/>
    <mergeCell ref="B13:I13"/>
    <mergeCell ref="A2:A6"/>
    <mergeCell ref="C2:I2"/>
    <mergeCell ref="C3:I3"/>
    <mergeCell ref="C4:I4"/>
    <mergeCell ref="C5:I5"/>
    <mergeCell ref="C6:I6"/>
    <mergeCell ref="B85:C85"/>
    <mergeCell ref="F85:G85"/>
    <mergeCell ref="C50:H50"/>
    <mergeCell ref="B63:C63"/>
    <mergeCell ref="B71:C71"/>
    <mergeCell ref="D78:E78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CC4CD-C67C-46A4-9B50-5B1460E0169A}">
  <sheetPr>
    <pageSetUpPr fitToPage="1"/>
  </sheetPr>
  <dimension ref="A1:N84"/>
  <sheetViews>
    <sheetView topLeftCell="A20" zoomScaleNormal="100" workbookViewId="0">
      <selection activeCell="C31" sqref="C31"/>
    </sheetView>
  </sheetViews>
  <sheetFormatPr defaultColWidth="9.140625" defaultRowHeight="16.5" x14ac:dyDescent="0.3"/>
  <cols>
    <col min="1" max="1" width="6.1406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11" width="22.85546875" style="2" customWidth="1"/>
    <col min="12" max="12" width="22" style="2" customWidth="1"/>
    <col min="13" max="13" width="18.7109375" style="2" customWidth="1"/>
    <col min="14" max="14" width="23.7109375" style="2" customWidth="1"/>
    <col min="15" max="15" width="22.5703125" style="2" customWidth="1"/>
    <col min="16" max="16" width="24.42578125" style="2" customWidth="1"/>
    <col min="17" max="17" width="21.5703125" style="2" customWidth="1"/>
    <col min="18" max="16384" width="9.140625" style="2"/>
  </cols>
  <sheetData>
    <row r="1" spans="1:14" ht="17.25" thickBot="1" x14ac:dyDescent="0.35"/>
    <row r="2" spans="1:14" ht="17.25" thickBot="1" x14ac:dyDescent="0.35">
      <c r="A2" s="184" t="s">
        <v>0</v>
      </c>
      <c r="B2" s="148" t="s">
        <v>1</v>
      </c>
      <c r="C2" s="235" t="s">
        <v>354</v>
      </c>
      <c r="D2" s="235"/>
      <c r="E2" s="235"/>
      <c r="F2" s="235"/>
      <c r="G2" s="235"/>
      <c r="H2" s="235"/>
      <c r="I2" s="235"/>
    </row>
    <row r="3" spans="1:14" ht="28.5" customHeight="1" thickBot="1" x14ac:dyDescent="0.35">
      <c r="A3" s="185"/>
      <c r="B3" s="162" t="s">
        <v>2</v>
      </c>
      <c r="C3" s="236" t="s">
        <v>119</v>
      </c>
      <c r="D3" s="236"/>
      <c r="E3" s="236"/>
      <c r="F3" s="236"/>
      <c r="G3" s="236"/>
      <c r="H3" s="236"/>
      <c r="I3" s="236"/>
    </row>
    <row r="4" spans="1:14" ht="17.25" thickBot="1" x14ac:dyDescent="0.35">
      <c r="A4" s="185"/>
      <c r="B4" s="162" t="s">
        <v>36</v>
      </c>
      <c r="C4" s="237" t="s">
        <v>350</v>
      </c>
      <c r="D4" s="237"/>
      <c r="E4" s="237"/>
      <c r="F4" s="237"/>
      <c r="G4" s="237"/>
      <c r="H4" s="237"/>
      <c r="I4" s="237"/>
    </row>
    <row r="5" spans="1:14" ht="17.25" thickBot="1" x14ac:dyDescent="0.35">
      <c r="A5" s="185"/>
      <c r="B5" s="162" t="s">
        <v>4</v>
      </c>
      <c r="C5" s="237" t="s">
        <v>116</v>
      </c>
      <c r="D5" s="237"/>
      <c r="E5" s="237"/>
      <c r="F5" s="237"/>
      <c r="G5" s="237"/>
      <c r="H5" s="237"/>
      <c r="I5" s="237"/>
    </row>
    <row r="6" spans="1:14" ht="17.25" thickBot="1" x14ac:dyDescent="0.35">
      <c r="A6" s="186"/>
      <c r="B6" s="148" t="s">
        <v>6</v>
      </c>
      <c r="C6" s="238"/>
      <c r="D6" s="238"/>
      <c r="E6" s="238"/>
      <c r="F6" s="238"/>
      <c r="G6" s="238"/>
      <c r="H6" s="238"/>
      <c r="I6" s="238"/>
      <c r="J6" s="127"/>
      <c r="K6" s="127"/>
      <c r="L6" s="127"/>
      <c r="M6" s="127"/>
      <c r="N6" s="127"/>
    </row>
    <row r="7" spans="1:14" ht="17.25" thickBot="1" x14ac:dyDescent="0.35">
      <c r="A7" s="36"/>
      <c r="B7" s="37"/>
      <c r="J7" s="127"/>
      <c r="K7" s="127"/>
      <c r="L7" s="127"/>
      <c r="M7" s="127"/>
      <c r="N7" s="127"/>
    </row>
    <row r="8" spans="1:14" customFormat="1" x14ac:dyDescent="0.3">
      <c r="A8" s="18"/>
      <c r="B8" s="111" t="s">
        <v>15</v>
      </c>
      <c r="C8" s="112"/>
      <c r="D8" s="112"/>
      <c r="E8" s="112"/>
      <c r="F8" s="112"/>
      <c r="G8" s="112"/>
      <c r="H8" s="112"/>
      <c r="I8" s="113"/>
      <c r="J8" s="2"/>
      <c r="K8" s="2"/>
    </row>
    <row r="9" spans="1:14" customFormat="1" x14ac:dyDescent="0.3">
      <c r="A9" s="18"/>
      <c r="B9" s="191" t="s">
        <v>114</v>
      </c>
      <c r="C9" s="192"/>
      <c r="D9" s="192"/>
      <c r="E9" s="192"/>
      <c r="F9" s="192"/>
      <c r="G9" s="192"/>
      <c r="H9" s="192"/>
      <c r="I9" s="193"/>
      <c r="J9" s="2"/>
      <c r="K9" s="2"/>
    </row>
    <row r="10" spans="1:14" customFormat="1" x14ac:dyDescent="0.3">
      <c r="A10" s="18"/>
      <c r="B10" s="194" t="s">
        <v>113</v>
      </c>
      <c r="C10" s="195"/>
      <c r="D10" s="195"/>
      <c r="E10" s="195"/>
      <c r="F10" s="195"/>
      <c r="G10" s="195"/>
      <c r="H10" s="195"/>
      <c r="I10" s="196"/>
      <c r="J10" s="2"/>
      <c r="K10" s="2"/>
    </row>
    <row r="11" spans="1:14" customFormat="1" ht="33" customHeight="1" x14ac:dyDescent="0.3">
      <c r="A11" s="18"/>
      <c r="B11" s="197" t="s">
        <v>352</v>
      </c>
      <c r="C11" s="198"/>
      <c r="D11" s="198"/>
      <c r="E11" s="198"/>
      <c r="F11" s="198"/>
      <c r="G11" s="198"/>
      <c r="H11" s="198"/>
      <c r="I11" s="199"/>
      <c r="J11" s="2"/>
      <c r="K11" s="2"/>
    </row>
    <row r="12" spans="1:14" customFormat="1" x14ac:dyDescent="0.3">
      <c r="A12" s="18"/>
      <c r="B12" s="200" t="s">
        <v>328</v>
      </c>
      <c r="C12" s="201"/>
      <c r="D12" s="201"/>
      <c r="E12" s="201"/>
      <c r="F12" s="201"/>
      <c r="G12" s="201"/>
      <c r="H12" s="201"/>
      <c r="I12" s="202"/>
      <c r="J12" s="2"/>
      <c r="K12" s="2"/>
    </row>
    <row r="13" spans="1:14" customFormat="1" ht="35.25" customHeight="1" x14ac:dyDescent="0.3">
      <c r="A13" s="40"/>
      <c r="B13" s="203" t="s">
        <v>329</v>
      </c>
      <c r="C13" s="204"/>
      <c r="D13" s="204"/>
      <c r="E13" s="204"/>
      <c r="F13" s="204"/>
      <c r="G13" s="204"/>
      <c r="H13" s="204"/>
      <c r="I13" s="205"/>
      <c r="J13" s="2"/>
      <c r="K13" s="2"/>
    </row>
    <row r="14" spans="1:14" customFormat="1" ht="17.25" customHeight="1" x14ac:dyDescent="0.3">
      <c r="A14" s="18"/>
      <c r="B14" s="194" t="s">
        <v>337</v>
      </c>
      <c r="C14" s="195"/>
      <c r="D14" s="195"/>
      <c r="E14" s="195"/>
      <c r="F14" s="195"/>
      <c r="G14" s="195"/>
      <c r="H14" s="195"/>
      <c r="I14" s="196"/>
      <c r="J14" s="2"/>
      <c r="K14" s="2"/>
    </row>
    <row r="15" spans="1:14" s="20" customFormat="1" x14ac:dyDescent="0.3">
      <c r="A15" s="19"/>
      <c r="B15" s="191" t="s">
        <v>338</v>
      </c>
      <c r="C15" s="192"/>
      <c r="D15" s="192"/>
      <c r="E15" s="192"/>
      <c r="F15" s="192"/>
      <c r="G15" s="192"/>
      <c r="H15" s="192"/>
      <c r="I15" s="193"/>
      <c r="J15" s="2"/>
      <c r="K15" s="2"/>
    </row>
    <row r="16" spans="1:14" customFormat="1" x14ac:dyDescent="0.3">
      <c r="A16" s="18"/>
      <c r="B16" s="203" t="s">
        <v>339</v>
      </c>
      <c r="C16" s="204"/>
      <c r="D16" s="204"/>
      <c r="E16" s="204"/>
      <c r="F16" s="204"/>
      <c r="G16" s="204"/>
      <c r="H16" s="204"/>
      <c r="I16" s="205"/>
      <c r="J16" s="2"/>
      <c r="K16" s="2"/>
    </row>
    <row r="17" spans="1:14" customFormat="1" x14ac:dyDescent="0.3">
      <c r="A17" s="18"/>
      <c r="B17" s="194" t="s">
        <v>340</v>
      </c>
      <c r="C17" s="195"/>
      <c r="D17" s="195"/>
      <c r="E17" s="195"/>
      <c r="F17" s="195"/>
      <c r="G17" s="195"/>
      <c r="H17" s="195"/>
      <c r="I17" s="196"/>
      <c r="J17" s="2"/>
      <c r="K17" s="2"/>
    </row>
    <row r="18" spans="1:14" customFormat="1" x14ac:dyDescent="0.3">
      <c r="A18" s="18"/>
      <c r="B18" s="191" t="s">
        <v>341</v>
      </c>
      <c r="C18" s="192"/>
      <c r="D18" s="192"/>
      <c r="E18" s="192"/>
      <c r="F18" s="192"/>
      <c r="G18" s="192"/>
      <c r="H18" s="192"/>
      <c r="I18" s="193"/>
      <c r="J18" s="2"/>
      <c r="K18" s="2"/>
    </row>
    <row r="19" spans="1:14" s="170" customFormat="1" x14ac:dyDescent="0.3">
      <c r="A19" s="40"/>
      <c r="B19" s="206" t="s">
        <v>342</v>
      </c>
      <c r="C19" s="207"/>
      <c r="D19" s="207"/>
      <c r="E19" s="207"/>
      <c r="F19" s="207"/>
      <c r="G19" s="207"/>
      <c r="H19" s="207"/>
      <c r="I19" s="208"/>
      <c r="J19" s="24"/>
      <c r="K19" s="24"/>
    </row>
    <row r="20" spans="1:14" customFormat="1" ht="17.25" thickBot="1" x14ac:dyDescent="0.35">
      <c r="A20" s="108"/>
      <c r="B20" s="209" t="s">
        <v>336</v>
      </c>
      <c r="C20" s="210"/>
      <c r="D20" s="210"/>
      <c r="E20" s="210"/>
      <c r="F20" s="210"/>
      <c r="G20" s="210"/>
      <c r="H20" s="210"/>
      <c r="I20" s="114"/>
      <c r="J20" s="2"/>
      <c r="K20" s="2"/>
    </row>
    <row r="21" spans="1:14" customFormat="1" x14ac:dyDescent="0.25">
      <c r="A21" s="139"/>
      <c r="B21" s="140"/>
      <c r="C21" s="140"/>
      <c r="D21" s="140"/>
      <c r="E21" s="140"/>
      <c r="F21" s="140"/>
      <c r="G21" s="140"/>
      <c r="H21" s="140"/>
      <c r="I21" s="109"/>
      <c r="J21" s="110"/>
    </row>
    <row r="22" spans="1:14" x14ac:dyDescent="0.3">
      <c r="A22" s="36"/>
      <c r="B22" s="37"/>
      <c r="J22" s="127"/>
      <c r="K22" s="127"/>
      <c r="L22" s="127"/>
      <c r="M22" s="127"/>
      <c r="N22" s="127"/>
    </row>
    <row r="23" spans="1:14" ht="17.25" thickBot="1" x14ac:dyDescent="0.35">
      <c r="B23" s="78" t="s">
        <v>60</v>
      </c>
      <c r="J23" s="127" t="s">
        <v>120</v>
      </c>
      <c r="K23" s="127"/>
      <c r="L23" s="127" t="s">
        <v>123</v>
      </c>
      <c r="M23" s="127" t="s">
        <v>121</v>
      </c>
      <c r="N23" s="127" t="s">
        <v>122</v>
      </c>
    </row>
    <row r="24" spans="1:14" ht="17.25" thickBot="1" x14ac:dyDescent="0.35">
      <c r="B24" s="187" t="str">
        <f>C4</f>
        <v>Region 7 Free State &amp; Northern Cape</v>
      </c>
      <c r="C24" s="188"/>
      <c r="D24" s="188"/>
      <c r="E24" s="188"/>
      <c r="F24" s="188"/>
      <c r="G24" s="188"/>
      <c r="H24" s="189"/>
      <c r="I24" s="187" t="s">
        <v>111</v>
      </c>
      <c r="J24" s="188"/>
      <c r="K24" s="188"/>
      <c r="L24" s="189"/>
      <c r="M24" s="168" t="s">
        <v>98</v>
      </c>
      <c r="N24" s="168"/>
    </row>
    <row r="25" spans="1:14" s="66" customFormat="1" ht="29.25" customHeight="1" x14ac:dyDescent="0.25">
      <c r="B25" s="67" t="s">
        <v>52</v>
      </c>
      <c r="C25" s="68" t="s">
        <v>53</v>
      </c>
      <c r="D25" s="68" t="s">
        <v>54</v>
      </c>
      <c r="E25" s="68" t="s">
        <v>55</v>
      </c>
      <c r="F25" s="68" t="s">
        <v>56</v>
      </c>
      <c r="G25" s="68" t="s">
        <v>57</v>
      </c>
      <c r="H25" s="68" t="s">
        <v>58</v>
      </c>
      <c r="I25" s="68" t="s">
        <v>115</v>
      </c>
      <c r="J25" s="68" t="s">
        <v>99</v>
      </c>
      <c r="K25" s="68" t="s">
        <v>124</v>
      </c>
      <c r="L25" s="68" t="s">
        <v>99</v>
      </c>
      <c r="M25" s="93" t="s">
        <v>97</v>
      </c>
      <c r="N25" s="69" t="s">
        <v>100</v>
      </c>
    </row>
    <row r="26" spans="1:14" x14ac:dyDescent="0.3">
      <c r="B26" s="12" t="s">
        <v>298</v>
      </c>
      <c r="C26" s="1" t="s">
        <v>300</v>
      </c>
      <c r="D26" s="121">
        <v>400</v>
      </c>
      <c r="E26" s="4" t="s">
        <v>358</v>
      </c>
      <c r="F26" s="11"/>
      <c r="G26" s="38"/>
      <c r="H26" s="38"/>
      <c r="I26" s="79"/>
      <c r="J26" s="80">
        <f t="shared" ref="J26:J27" si="0">I26*40</f>
        <v>0</v>
      </c>
      <c r="K26" s="79"/>
      <c r="L26" s="80">
        <f t="shared" ref="L26:L27" si="1">K26*11</f>
        <v>0</v>
      </c>
      <c r="M26" s="72"/>
      <c r="N26" s="94">
        <f t="shared" ref="N26:N27" si="2">J26+L26+M26</f>
        <v>0</v>
      </c>
    </row>
    <row r="27" spans="1:14" x14ac:dyDescent="0.3">
      <c r="B27" s="12" t="s">
        <v>299</v>
      </c>
      <c r="C27" s="1" t="s">
        <v>301</v>
      </c>
      <c r="D27" s="121">
        <v>160</v>
      </c>
      <c r="E27" s="4" t="s">
        <v>302</v>
      </c>
      <c r="F27" s="4"/>
      <c r="G27" s="38" t="s">
        <v>303</v>
      </c>
      <c r="H27" s="38">
        <v>350</v>
      </c>
      <c r="I27" s="79"/>
      <c r="J27" s="80">
        <f t="shared" si="0"/>
        <v>0</v>
      </c>
      <c r="K27" s="79"/>
      <c r="L27" s="80">
        <f t="shared" si="1"/>
        <v>0</v>
      </c>
      <c r="M27" s="72"/>
      <c r="N27" s="94">
        <f t="shared" si="2"/>
        <v>0</v>
      </c>
    </row>
    <row r="28" spans="1:14" x14ac:dyDescent="0.3">
      <c r="B28" s="12" t="s">
        <v>187</v>
      </c>
      <c r="C28" s="1" t="s">
        <v>192</v>
      </c>
      <c r="D28" s="121">
        <v>400</v>
      </c>
      <c r="E28" s="4" t="s">
        <v>59</v>
      </c>
      <c r="F28" s="4" t="s">
        <v>293</v>
      </c>
      <c r="G28" s="38" t="s">
        <v>294</v>
      </c>
      <c r="H28" s="38">
        <v>300</v>
      </c>
      <c r="I28" s="79"/>
      <c r="J28" s="80">
        <f>I28*40</f>
        <v>0</v>
      </c>
      <c r="K28" s="79"/>
      <c r="L28" s="80">
        <f>K28*11</f>
        <v>0</v>
      </c>
      <c r="M28" s="72"/>
      <c r="N28" s="94">
        <f>J28+L28+M28</f>
        <v>0</v>
      </c>
    </row>
    <row r="29" spans="1:14" ht="33" x14ac:dyDescent="0.3">
      <c r="B29" s="124" t="s">
        <v>188</v>
      </c>
      <c r="C29" s="123" t="s">
        <v>193</v>
      </c>
      <c r="D29" s="121">
        <v>75</v>
      </c>
      <c r="E29" s="4" t="s">
        <v>261</v>
      </c>
      <c r="F29" s="4" t="s">
        <v>291</v>
      </c>
      <c r="G29" s="38" t="s">
        <v>263</v>
      </c>
      <c r="H29" s="38">
        <v>700</v>
      </c>
      <c r="I29" s="79"/>
      <c r="J29" s="80">
        <f t="shared" ref="J29:J32" si="3">I29*40</f>
        <v>0</v>
      </c>
      <c r="K29" s="79"/>
      <c r="L29" s="80">
        <f t="shared" ref="L29:L32" si="4">K29*11</f>
        <v>0</v>
      </c>
      <c r="M29" s="72"/>
      <c r="N29" s="94">
        <f t="shared" ref="N29:N32" si="5">J29+L29+M29</f>
        <v>0</v>
      </c>
    </row>
    <row r="30" spans="1:14" x14ac:dyDescent="0.3">
      <c r="B30" s="12" t="s">
        <v>189</v>
      </c>
      <c r="C30" s="1" t="s">
        <v>194</v>
      </c>
      <c r="D30" s="121">
        <v>500</v>
      </c>
      <c r="E30" s="4" t="s">
        <v>295</v>
      </c>
      <c r="F30" s="4" t="s">
        <v>296</v>
      </c>
      <c r="G30" s="38" t="s">
        <v>297</v>
      </c>
      <c r="H30" s="38">
        <v>1000</v>
      </c>
      <c r="I30" s="79"/>
      <c r="J30" s="80">
        <f t="shared" si="3"/>
        <v>0</v>
      </c>
      <c r="K30" s="79"/>
      <c r="L30" s="80">
        <f t="shared" si="4"/>
        <v>0</v>
      </c>
      <c r="M30" s="72"/>
      <c r="N30" s="94">
        <f t="shared" si="5"/>
        <v>0</v>
      </c>
    </row>
    <row r="31" spans="1:14" x14ac:dyDescent="0.3">
      <c r="B31" s="12" t="s">
        <v>190</v>
      </c>
      <c r="C31" s="1" t="s">
        <v>195</v>
      </c>
      <c r="D31" s="3">
        <v>100</v>
      </c>
      <c r="E31" s="4" t="s">
        <v>289</v>
      </c>
      <c r="F31" s="4" t="s">
        <v>290</v>
      </c>
      <c r="G31" s="38"/>
      <c r="H31" s="38">
        <v>200</v>
      </c>
      <c r="I31" s="79"/>
      <c r="J31" s="80">
        <f t="shared" si="3"/>
        <v>0</v>
      </c>
      <c r="K31" s="79"/>
      <c r="L31" s="80">
        <f t="shared" si="4"/>
        <v>0</v>
      </c>
      <c r="M31" s="72"/>
      <c r="N31" s="94">
        <f t="shared" si="5"/>
        <v>0</v>
      </c>
    </row>
    <row r="32" spans="1:14" x14ac:dyDescent="0.3">
      <c r="B32" s="12" t="s">
        <v>191</v>
      </c>
      <c r="C32" s="1" t="s">
        <v>196</v>
      </c>
      <c r="D32" s="121">
        <v>650</v>
      </c>
      <c r="E32" s="122" t="s">
        <v>292</v>
      </c>
      <c r="F32" s="11"/>
      <c r="G32" s="38"/>
      <c r="H32" s="38">
        <v>1000</v>
      </c>
      <c r="I32" s="79"/>
      <c r="J32" s="80">
        <f t="shared" si="3"/>
        <v>0</v>
      </c>
      <c r="K32" s="79"/>
      <c r="L32" s="80">
        <f t="shared" si="4"/>
        <v>0</v>
      </c>
      <c r="M32" s="72"/>
      <c r="N32" s="94">
        <f t="shared" si="5"/>
        <v>0</v>
      </c>
    </row>
    <row r="33" spans="2:14" x14ac:dyDescent="0.3">
      <c r="B33" s="12"/>
      <c r="C33" s="1"/>
      <c r="D33" s="3"/>
      <c r="E33" s="4"/>
      <c r="F33" s="4"/>
      <c r="G33" s="38"/>
      <c r="H33" s="38"/>
      <c r="I33" s="79"/>
      <c r="J33" s="80"/>
      <c r="K33" s="79"/>
      <c r="L33" s="80"/>
      <c r="M33" s="169"/>
      <c r="N33" s="94"/>
    </row>
    <row r="34" spans="2:14" x14ac:dyDescent="0.3">
      <c r="B34" s="12"/>
      <c r="C34" s="1"/>
      <c r="D34" s="3"/>
      <c r="E34" s="4"/>
      <c r="F34" s="4"/>
      <c r="G34" s="38"/>
      <c r="H34" s="38"/>
      <c r="I34" s="79"/>
      <c r="J34" s="80"/>
      <c r="K34" s="79"/>
      <c r="L34" s="80"/>
      <c r="M34" s="169"/>
      <c r="N34" s="94"/>
    </row>
    <row r="35" spans="2:14" x14ac:dyDescent="0.3">
      <c r="B35" s="12"/>
      <c r="C35" s="1"/>
      <c r="D35" s="3"/>
      <c r="E35" s="4"/>
      <c r="F35" s="4"/>
      <c r="G35" s="38"/>
      <c r="H35" s="38"/>
      <c r="I35" s="79"/>
      <c r="J35" s="80"/>
      <c r="K35" s="79"/>
      <c r="L35" s="80"/>
      <c r="M35" s="169"/>
      <c r="N35" s="94"/>
    </row>
    <row r="36" spans="2:14" x14ac:dyDescent="0.3">
      <c r="B36" s="12"/>
      <c r="C36" s="1"/>
      <c r="D36" s="3"/>
      <c r="E36" s="4"/>
      <c r="F36" s="4"/>
      <c r="G36" s="38"/>
      <c r="H36" s="38"/>
      <c r="I36" s="79"/>
      <c r="J36" s="80"/>
      <c r="K36" s="79"/>
      <c r="L36" s="80"/>
      <c r="M36" s="169"/>
      <c r="N36" s="94"/>
    </row>
    <row r="37" spans="2:14" x14ac:dyDescent="0.3">
      <c r="B37" s="227" t="s">
        <v>7</v>
      </c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9"/>
      <c r="N37" s="74">
        <f>SUM(N26:N27)</f>
        <v>0</v>
      </c>
    </row>
    <row r="38" spans="2:14" x14ac:dyDescent="0.3">
      <c r="B38" s="227" t="s">
        <v>8</v>
      </c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9"/>
      <c r="N38" s="74">
        <f>N37*15%</f>
        <v>0</v>
      </c>
    </row>
    <row r="39" spans="2:14" ht="17.25" thickBot="1" x14ac:dyDescent="0.35">
      <c r="B39" s="211" t="s">
        <v>9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3"/>
      <c r="N39" s="75">
        <f>N38+N37</f>
        <v>0</v>
      </c>
    </row>
    <row r="40" spans="2:14" x14ac:dyDescent="0.3"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3"/>
    </row>
    <row r="41" spans="2:14" ht="17.25" thickBot="1" x14ac:dyDescent="0.35">
      <c r="B41" s="78" t="s">
        <v>125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3"/>
    </row>
    <row r="42" spans="2:14" ht="33.75" thickBot="1" x14ac:dyDescent="0.35">
      <c r="B42" s="148" t="s">
        <v>10</v>
      </c>
      <c r="C42" s="149" t="s">
        <v>318</v>
      </c>
      <c r="D42" s="149" t="s">
        <v>315</v>
      </c>
      <c r="E42" s="149" t="s">
        <v>316</v>
      </c>
      <c r="F42" s="149" t="s">
        <v>317</v>
      </c>
      <c r="G42" s="70"/>
      <c r="H42" s="70"/>
      <c r="I42" s="70"/>
      <c r="J42" s="70"/>
      <c r="K42" s="70"/>
      <c r="L42" s="70"/>
      <c r="M42" s="70"/>
      <c r="N42" s="73"/>
    </row>
    <row r="43" spans="2:14" ht="34.5" customHeight="1" thickBot="1" x14ac:dyDescent="0.35">
      <c r="B43" s="150" t="s">
        <v>314</v>
      </c>
      <c r="C43" s="151"/>
      <c r="D43" s="152">
        <f>C43*15%</f>
        <v>0</v>
      </c>
      <c r="E43" s="152">
        <f>C43+D43</f>
        <v>0</v>
      </c>
      <c r="F43" s="152">
        <f>E43*12</f>
        <v>0</v>
      </c>
      <c r="G43" s="70"/>
      <c r="H43" s="70"/>
      <c r="I43" s="70"/>
      <c r="J43" s="70"/>
      <c r="K43" s="70"/>
      <c r="L43" s="70"/>
      <c r="M43" s="70"/>
      <c r="N43" s="73"/>
    </row>
    <row r="44" spans="2:14" x14ac:dyDescent="0.3"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3"/>
    </row>
    <row r="45" spans="2:14" ht="17.25" thickBot="1" x14ac:dyDescent="0.35">
      <c r="B45" s="78" t="s">
        <v>126</v>
      </c>
      <c r="C45" s="78"/>
      <c r="D45" s="78"/>
      <c r="E45" s="78"/>
      <c r="I45" s="70"/>
      <c r="J45" s="70"/>
      <c r="K45" s="70"/>
      <c r="L45" s="70"/>
      <c r="M45" s="70"/>
      <c r="N45" s="73"/>
    </row>
    <row r="46" spans="2:14" ht="17.25" thickBot="1" x14ac:dyDescent="0.35">
      <c r="B46" s="153" t="s">
        <v>10</v>
      </c>
      <c r="C46" s="153" t="s">
        <v>66</v>
      </c>
      <c r="D46" s="153" t="s">
        <v>67</v>
      </c>
      <c r="E46" s="153" t="s">
        <v>117</v>
      </c>
      <c r="F46" s="153" t="s">
        <v>118</v>
      </c>
      <c r="G46" s="153" t="s">
        <v>68</v>
      </c>
    </row>
    <row r="47" spans="2:14" ht="17.25" thickBot="1" x14ac:dyDescent="0.35">
      <c r="B47" s="154" t="s">
        <v>325</v>
      </c>
      <c r="C47" s="155"/>
      <c r="D47" s="155"/>
      <c r="E47" s="155"/>
      <c r="F47" s="155"/>
      <c r="G47" s="156"/>
    </row>
    <row r="48" spans="2:14" ht="17.25" thickBot="1" x14ac:dyDescent="0.35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3"/>
    </row>
    <row r="49" spans="1:14" ht="17.25" thickBot="1" x14ac:dyDescent="0.35">
      <c r="B49" s="70"/>
      <c r="C49" s="234" t="s">
        <v>324</v>
      </c>
      <c r="D49" s="234"/>
      <c r="E49" s="234"/>
      <c r="F49" s="234"/>
      <c r="G49" s="234"/>
      <c r="H49" s="234"/>
      <c r="I49" s="70"/>
      <c r="J49" s="70"/>
      <c r="K49" s="70"/>
      <c r="L49" s="70"/>
      <c r="M49" s="70"/>
      <c r="N49" s="73"/>
    </row>
    <row r="50" spans="1:14" ht="31.5" customHeight="1" thickBot="1" x14ac:dyDescent="0.35">
      <c r="B50" s="70"/>
      <c r="C50" s="157" t="s">
        <v>319</v>
      </c>
      <c r="D50" s="157" t="s">
        <v>320</v>
      </c>
      <c r="E50" s="157" t="s">
        <v>321</v>
      </c>
      <c r="F50" s="157" t="s">
        <v>322</v>
      </c>
      <c r="G50" s="157" t="s">
        <v>323</v>
      </c>
      <c r="H50" s="157" t="s">
        <v>335</v>
      </c>
      <c r="I50" s="70"/>
      <c r="J50" s="70"/>
      <c r="K50" s="70"/>
      <c r="L50" s="70"/>
      <c r="M50" s="70"/>
      <c r="N50" s="73"/>
    </row>
    <row r="51" spans="1:14" ht="17.25" thickBot="1" x14ac:dyDescent="0.35">
      <c r="B51" s="70"/>
      <c r="C51" s="158">
        <f>N39+F43</f>
        <v>0</v>
      </c>
      <c r="D51" s="158">
        <f>(C51*C47)+C51</f>
        <v>0</v>
      </c>
      <c r="E51" s="158">
        <f>(D51*D47)+D51</f>
        <v>0</v>
      </c>
      <c r="F51" s="158">
        <f>(E51*E47)+E51</f>
        <v>0</v>
      </c>
      <c r="G51" s="158">
        <f>(F51*F47)+F51</f>
        <v>0</v>
      </c>
      <c r="H51" s="159">
        <f>SUM(C51:G51)</f>
        <v>0</v>
      </c>
      <c r="I51" s="70"/>
      <c r="J51" s="70"/>
      <c r="K51" s="70"/>
      <c r="L51" s="70"/>
      <c r="M51" s="70"/>
      <c r="N51" s="73"/>
    </row>
    <row r="52" spans="1:14" x14ac:dyDescent="0.3">
      <c r="B52" s="70"/>
      <c r="C52" s="134"/>
      <c r="D52" s="134"/>
      <c r="E52" s="134"/>
      <c r="F52" s="134"/>
      <c r="G52" s="134"/>
      <c r="H52" s="135"/>
      <c r="I52" s="70"/>
      <c r="J52" s="70"/>
      <c r="K52" s="70"/>
      <c r="L52" s="70"/>
      <c r="M52" s="70"/>
      <c r="N52" s="73"/>
    </row>
    <row r="53" spans="1:14" ht="17.25" thickBot="1" x14ac:dyDescent="0.35">
      <c r="B53" s="78" t="s">
        <v>127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3"/>
    </row>
    <row r="54" spans="1:14" ht="17.25" thickBot="1" x14ac:dyDescent="0.35">
      <c r="B54" s="76"/>
      <c r="C54" s="230" t="s">
        <v>343</v>
      </c>
      <c r="D54" s="231"/>
      <c r="E54" s="231" t="s">
        <v>344</v>
      </c>
      <c r="F54" s="231"/>
      <c r="G54" s="231" t="s">
        <v>345</v>
      </c>
      <c r="H54" s="232"/>
      <c r="I54" s="70"/>
      <c r="J54" s="70"/>
      <c r="K54" s="70"/>
      <c r="L54" s="70"/>
      <c r="M54" s="70"/>
      <c r="N54" s="73"/>
    </row>
    <row r="55" spans="1:14" ht="17.25" thickBot="1" x14ac:dyDescent="0.35">
      <c r="B55" s="67" t="s">
        <v>61</v>
      </c>
      <c r="C55" s="67" t="s">
        <v>62</v>
      </c>
      <c r="D55" s="67" t="s">
        <v>63</v>
      </c>
      <c r="E55" s="67" t="s">
        <v>62</v>
      </c>
      <c r="F55" s="67" t="s">
        <v>63</v>
      </c>
      <c r="G55" s="67" t="s">
        <v>62</v>
      </c>
      <c r="H55" s="87" t="s">
        <v>63</v>
      </c>
      <c r="I55" s="70"/>
      <c r="J55" s="70"/>
      <c r="K55" s="70"/>
      <c r="L55" s="70"/>
      <c r="M55" s="70"/>
      <c r="N55" s="73"/>
    </row>
    <row r="56" spans="1:14" x14ac:dyDescent="0.3">
      <c r="B56" s="98" t="s">
        <v>64</v>
      </c>
      <c r="C56" s="99"/>
      <c r="D56" s="99"/>
      <c r="E56" s="99"/>
      <c r="F56" s="99"/>
      <c r="G56" s="99"/>
      <c r="H56" s="100"/>
      <c r="I56" s="70"/>
      <c r="J56" s="70"/>
      <c r="K56" s="70"/>
      <c r="L56" s="70"/>
      <c r="M56" s="70"/>
      <c r="N56" s="73"/>
    </row>
    <row r="57" spans="1:14" x14ac:dyDescent="0.3">
      <c r="B57" s="88" t="s">
        <v>101</v>
      </c>
      <c r="C57" s="77"/>
      <c r="D57" s="77"/>
      <c r="E57" s="77"/>
      <c r="F57" s="77"/>
      <c r="G57" s="77"/>
      <c r="H57" s="89"/>
      <c r="I57" s="70"/>
      <c r="J57" s="70"/>
      <c r="K57" s="70"/>
      <c r="L57" s="70"/>
      <c r="M57" s="70"/>
      <c r="N57" s="73"/>
    </row>
    <row r="58" spans="1:14" x14ac:dyDescent="0.3">
      <c r="B58" s="88" t="s">
        <v>102</v>
      </c>
      <c r="C58" s="77"/>
      <c r="D58" s="77"/>
      <c r="E58" s="77"/>
      <c r="F58" s="77"/>
      <c r="G58" s="77"/>
      <c r="H58" s="89"/>
      <c r="I58" s="70"/>
      <c r="J58" s="70"/>
      <c r="K58" s="70"/>
      <c r="L58" s="70"/>
      <c r="M58" s="70"/>
      <c r="N58" s="73"/>
    </row>
    <row r="59" spans="1:14" ht="17.25" thickBot="1" x14ac:dyDescent="0.35">
      <c r="B59" s="90" t="s">
        <v>103</v>
      </c>
      <c r="C59" s="91"/>
      <c r="D59" s="91"/>
      <c r="E59" s="91"/>
      <c r="F59" s="91"/>
      <c r="G59" s="91"/>
      <c r="H59" s="92"/>
      <c r="I59" s="70"/>
      <c r="J59" s="70"/>
      <c r="K59" s="70"/>
      <c r="L59" s="70"/>
      <c r="M59" s="70"/>
      <c r="N59" s="73"/>
    </row>
    <row r="60" spans="1:14" x14ac:dyDescent="0.3"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3"/>
    </row>
    <row r="61" spans="1:14" ht="17.25" thickBot="1" x14ac:dyDescent="0.35">
      <c r="A61" s="97"/>
      <c r="B61" s="96" t="s">
        <v>128</v>
      </c>
      <c r="C61" s="76"/>
      <c r="D61" s="76"/>
      <c r="E61" s="81"/>
      <c r="F61" s="70"/>
      <c r="G61" s="70"/>
      <c r="H61" s="70"/>
      <c r="I61" s="70"/>
      <c r="J61" s="70"/>
      <c r="K61" s="70"/>
      <c r="L61" s="70"/>
      <c r="M61" s="70"/>
      <c r="N61" s="73"/>
    </row>
    <row r="62" spans="1:14" ht="17.25" thickBot="1" x14ac:dyDescent="0.35">
      <c r="B62" s="214" t="s">
        <v>104</v>
      </c>
      <c r="C62" s="215"/>
      <c r="D62" s="70"/>
      <c r="E62" s="70"/>
      <c r="F62" s="70"/>
      <c r="G62" s="70"/>
      <c r="H62" s="70"/>
      <c r="I62" s="70"/>
      <c r="J62" s="70"/>
      <c r="K62" s="70"/>
      <c r="L62" s="70"/>
    </row>
    <row r="63" spans="1:14" x14ac:dyDescent="0.3">
      <c r="B63" s="67" t="s">
        <v>334</v>
      </c>
      <c r="C63" s="67" t="s">
        <v>109</v>
      </c>
      <c r="D63" s="70"/>
      <c r="E63" s="70"/>
      <c r="F63" s="70"/>
      <c r="G63" s="70"/>
      <c r="H63" s="70"/>
      <c r="I63" s="70"/>
      <c r="J63" s="70"/>
      <c r="K63" s="70"/>
      <c r="L63" s="70"/>
    </row>
    <row r="64" spans="1:14" x14ac:dyDescent="0.3">
      <c r="B64" s="104" t="s">
        <v>105</v>
      </c>
      <c r="C64" s="106"/>
      <c r="D64" s="70"/>
      <c r="E64" s="70"/>
      <c r="F64" s="70"/>
      <c r="G64" s="70"/>
      <c r="H64" s="70"/>
      <c r="I64" s="70"/>
      <c r="J64" s="70"/>
      <c r="K64" s="70"/>
      <c r="L64" s="70"/>
    </row>
    <row r="65" spans="2:14" x14ac:dyDescent="0.3">
      <c r="B65" s="105" t="s">
        <v>107</v>
      </c>
      <c r="C65" s="106"/>
      <c r="D65" s="70"/>
      <c r="E65" s="70"/>
      <c r="F65" s="70"/>
      <c r="G65" s="70"/>
      <c r="H65" s="70"/>
      <c r="I65" s="70"/>
      <c r="J65" s="70"/>
      <c r="K65" s="70"/>
      <c r="L65" s="70"/>
    </row>
    <row r="66" spans="2:14" x14ac:dyDescent="0.3">
      <c r="B66" s="105" t="s">
        <v>108</v>
      </c>
      <c r="C66" s="106"/>
      <c r="D66" s="70"/>
      <c r="E66" s="70"/>
      <c r="F66" s="70"/>
      <c r="G66" s="70"/>
      <c r="H66" s="70"/>
      <c r="I66" s="70"/>
      <c r="J66" s="70"/>
      <c r="K66" s="70"/>
      <c r="L66" s="70"/>
    </row>
    <row r="67" spans="2:14" x14ac:dyDescent="0.3">
      <c r="B67" s="105" t="s">
        <v>106</v>
      </c>
      <c r="C67" s="106"/>
      <c r="D67" s="70"/>
      <c r="E67" s="70"/>
      <c r="F67" s="70"/>
      <c r="G67" s="70"/>
      <c r="H67" s="70"/>
      <c r="I67" s="70"/>
      <c r="J67" s="70"/>
      <c r="K67" s="70"/>
      <c r="L67" s="70"/>
    </row>
    <row r="68" spans="2:14" x14ac:dyDescent="0.3">
      <c r="B68" s="101"/>
      <c r="C68" s="102"/>
      <c r="D68" s="102"/>
      <c r="E68" s="103"/>
      <c r="F68" s="70"/>
      <c r="G68" s="70"/>
      <c r="H68" s="70"/>
      <c r="I68" s="70"/>
      <c r="J68" s="70"/>
      <c r="K68" s="70"/>
      <c r="L68" s="70"/>
      <c r="M68" s="70"/>
      <c r="N68" s="73"/>
    </row>
    <row r="69" spans="2:14" ht="17.25" thickBot="1" x14ac:dyDescent="0.35">
      <c r="B69" s="96" t="s">
        <v>129</v>
      </c>
      <c r="C69" s="102"/>
      <c r="D69" s="102"/>
      <c r="E69" s="103"/>
      <c r="F69" s="70"/>
      <c r="G69" s="70"/>
      <c r="H69" s="70"/>
      <c r="I69" s="70"/>
      <c r="J69" s="70"/>
      <c r="K69" s="70"/>
      <c r="L69" s="70"/>
      <c r="M69" s="70"/>
      <c r="N69" s="73"/>
    </row>
    <row r="70" spans="2:14" ht="17.25" thickBot="1" x14ac:dyDescent="0.35">
      <c r="B70" s="214" t="s">
        <v>110</v>
      </c>
      <c r="C70" s="215"/>
      <c r="D70" s="102"/>
      <c r="E70" s="103"/>
      <c r="F70" s="70"/>
      <c r="G70" s="70"/>
      <c r="H70" s="70"/>
      <c r="I70" s="70"/>
      <c r="J70" s="70"/>
      <c r="K70" s="70"/>
      <c r="L70" s="70"/>
      <c r="M70" s="70"/>
      <c r="N70" s="73"/>
    </row>
    <row r="71" spans="2:14" ht="17.25" thickBot="1" x14ac:dyDescent="0.35">
      <c r="B71" s="67" t="s">
        <v>330</v>
      </c>
      <c r="C71" s="67" t="s">
        <v>333</v>
      </c>
      <c r="D71" s="102"/>
      <c r="E71" s="103"/>
      <c r="F71" s="70"/>
      <c r="G71" s="70"/>
      <c r="H71" s="70"/>
      <c r="I71" s="70"/>
      <c r="J71" s="70"/>
      <c r="K71" s="70"/>
      <c r="L71" s="70"/>
      <c r="M71" s="70"/>
      <c r="N71" s="73"/>
    </row>
    <row r="72" spans="2:14" ht="17.25" thickBot="1" x14ac:dyDescent="0.35">
      <c r="B72" s="107" t="s">
        <v>331</v>
      </c>
      <c r="C72" s="82"/>
      <c r="D72" s="70"/>
      <c r="E72" s="70"/>
      <c r="F72" s="70"/>
      <c r="G72" s="70"/>
      <c r="H72" s="70"/>
      <c r="I72" s="70"/>
      <c r="J72" s="70"/>
      <c r="K72" s="70"/>
      <c r="L72" s="70"/>
    </row>
    <row r="73" spans="2:14" ht="17.25" thickBot="1" x14ac:dyDescent="0.35">
      <c r="B73" s="107" t="s">
        <v>332</v>
      </c>
      <c r="C73" s="82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3"/>
    </row>
    <row r="74" spans="2:14" x14ac:dyDescent="0.3">
      <c r="B74" s="167"/>
      <c r="C74" s="167"/>
      <c r="F74" s="167"/>
    </row>
    <row r="76" spans="2:14" ht="17.25" thickBot="1" x14ac:dyDescent="0.35">
      <c r="B76" s="138"/>
      <c r="D76" s="138"/>
      <c r="E76" s="138"/>
      <c r="G76" s="138"/>
      <c r="I76" s="138"/>
    </row>
    <row r="77" spans="2:14" s="137" customFormat="1" x14ac:dyDescent="0.3">
      <c r="B77" s="137" t="s">
        <v>326</v>
      </c>
      <c r="D77" s="190" t="s">
        <v>327</v>
      </c>
      <c r="E77" s="190"/>
      <c r="G77" s="137" t="s">
        <v>13</v>
      </c>
      <c r="I77" s="137" t="s">
        <v>14</v>
      </c>
    </row>
    <row r="78" spans="2:14" ht="17.25" thickBot="1" x14ac:dyDescent="0.35"/>
    <row r="79" spans="2:14" ht="17.25" thickBot="1" x14ac:dyDescent="0.35">
      <c r="B79" s="107" t="s">
        <v>112</v>
      </c>
      <c r="C79" s="82"/>
      <c r="D79" s="70"/>
      <c r="E79" s="70"/>
      <c r="F79" s="70"/>
      <c r="G79" s="70"/>
      <c r="H79" s="70"/>
      <c r="I79" s="70"/>
      <c r="J79" s="70"/>
      <c r="K79" s="70"/>
      <c r="L79" s="70"/>
    </row>
    <row r="80" spans="2:14" x14ac:dyDescent="0.3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3"/>
    </row>
    <row r="81" spans="2:7" x14ac:dyDescent="0.3">
      <c r="B81" s="167"/>
      <c r="C81" s="167"/>
      <c r="F81" s="167"/>
    </row>
    <row r="82" spans="2:7" x14ac:dyDescent="0.3">
      <c r="B82" s="167"/>
      <c r="C82" s="167"/>
      <c r="F82" s="167"/>
    </row>
    <row r="83" spans="2:7" x14ac:dyDescent="0.3">
      <c r="B83" s="9"/>
      <c r="C83" s="10"/>
      <c r="F83" s="9"/>
      <c r="G83" s="8"/>
    </row>
    <row r="84" spans="2:7" x14ac:dyDescent="0.3">
      <c r="B84" s="233" t="s">
        <v>13</v>
      </c>
      <c r="C84" s="233"/>
      <c r="F84" s="233" t="s">
        <v>14</v>
      </c>
      <c r="G84" s="233"/>
    </row>
  </sheetData>
  <protectedRanges>
    <protectedRange sqref="C6 C22" name="Range1_14_2_1_2_1_2_2_2_2_1_2_1_2_2_3_1"/>
    <protectedRange sqref="C41 E42:F42 C43" name="Range1_14_2_1_2_1_2_2_2_2_1_2_1_2_2_3_1_2_1"/>
    <protectedRange sqref="C8:C21" name="Range1_14_2_1_2_1_2_2_2_2_1_2_1_2_2_3_1_1"/>
    <protectedRange sqref="C7" name="Range1_14_2_1_2_1_2_2_2_2_1_2_1_2_2_3_1_4"/>
  </protectedRanges>
  <mergeCells count="32">
    <mergeCell ref="B14:I14"/>
    <mergeCell ref="A2:A6"/>
    <mergeCell ref="C2:I2"/>
    <mergeCell ref="C3:I3"/>
    <mergeCell ref="C4:I4"/>
    <mergeCell ref="C5:I5"/>
    <mergeCell ref="C6:I6"/>
    <mergeCell ref="B9:I9"/>
    <mergeCell ref="B10:I10"/>
    <mergeCell ref="B11:I11"/>
    <mergeCell ref="B12:I12"/>
    <mergeCell ref="B13:I13"/>
    <mergeCell ref="C49:H49"/>
    <mergeCell ref="B15:I15"/>
    <mergeCell ref="B16:I16"/>
    <mergeCell ref="B17:I17"/>
    <mergeCell ref="B18:I18"/>
    <mergeCell ref="B19:I19"/>
    <mergeCell ref="B20:H20"/>
    <mergeCell ref="B24:H24"/>
    <mergeCell ref="I24:L24"/>
    <mergeCell ref="B37:M37"/>
    <mergeCell ref="B38:M38"/>
    <mergeCell ref="B39:M39"/>
    <mergeCell ref="B84:C84"/>
    <mergeCell ref="F84:G84"/>
    <mergeCell ref="C54:D54"/>
    <mergeCell ref="E54:F54"/>
    <mergeCell ref="G54:H54"/>
    <mergeCell ref="B62:C62"/>
    <mergeCell ref="B70:C70"/>
    <mergeCell ref="D77:E77"/>
  </mergeCells>
  <pageMargins left="0.23622047244094491" right="0.23622047244094491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Labour</vt:lpstr>
      <vt:lpstr>Region 1</vt:lpstr>
      <vt:lpstr>Region 2</vt:lpstr>
      <vt:lpstr>Region 3</vt:lpstr>
      <vt:lpstr>Region 4</vt:lpstr>
      <vt:lpstr>Region 5</vt:lpstr>
      <vt:lpstr>Region 6</vt:lpstr>
      <vt:lpstr>Region 7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Ellen Ntsie</cp:lastModifiedBy>
  <cp:lastPrinted>2022-11-23T10:06:50Z</cp:lastPrinted>
  <dcterms:created xsi:type="dcterms:W3CDTF">2019-07-19T07:10:38Z</dcterms:created>
  <dcterms:modified xsi:type="dcterms:W3CDTF">2022-11-23T13:29:58Z</dcterms:modified>
</cp:coreProperties>
</file>