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608" windowHeight="7740"/>
  </bookViews>
  <sheets>
    <sheet name="Version1" sheetId="2" r:id="rId1"/>
    <sheet name="Compare" sheetId="1" state="hidden" r:id="rId2"/>
  </sheets>
  <calcPr calcId="162913"/>
</workbook>
</file>

<file path=xl/calcChain.xml><?xml version="1.0" encoding="utf-8"?>
<calcChain xmlns="http://schemas.openxmlformats.org/spreadsheetml/2006/main">
  <c r="F17" i="2" l="1"/>
  <c r="H17" i="2" s="1"/>
  <c r="F18" i="2"/>
  <c r="H18" i="2" s="1"/>
  <c r="F19" i="2"/>
  <c r="H19" i="2" s="1"/>
  <c r="F20" i="2"/>
  <c r="H20" i="2" s="1"/>
  <c r="E21" i="2"/>
  <c r="F21" i="2" s="1"/>
  <c r="H21" i="2" s="1"/>
  <c r="F22" i="2"/>
  <c r="H22" i="2" s="1"/>
  <c r="I22" i="2" s="1"/>
  <c r="J22" i="2" l="1"/>
  <c r="I21" i="2"/>
  <c r="J21" i="2" s="1"/>
  <c r="I20" i="2"/>
  <c r="J20" i="2"/>
  <c r="I19" i="2"/>
  <c r="J19" i="2" s="1"/>
  <c r="I18" i="2"/>
  <c r="J18" i="2"/>
  <c r="I17" i="2"/>
  <c r="J17" i="2" l="1"/>
  <c r="F24" i="2"/>
  <c r="H24" i="2" s="1"/>
  <c r="I24" i="2" s="1"/>
  <c r="J24" i="2" l="1"/>
  <c r="F23" i="2"/>
  <c r="H23" i="2" s="1"/>
  <c r="H25" i="2" s="1"/>
  <c r="I23" i="2" l="1"/>
  <c r="H9" i="1"/>
  <c r="I9" i="1" s="1"/>
  <c r="G9" i="1"/>
  <c r="J23" i="2" l="1"/>
  <c r="J25" i="2" s="1"/>
  <c r="I25" i="2"/>
  <c r="B6" i="1"/>
  <c r="D6" i="1" l="1"/>
  <c r="C6" i="1"/>
  <c r="E6" i="1" s="1"/>
  <c r="F8" i="1"/>
  <c r="E8" i="1"/>
  <c r="G8" i="1" s="1"/>
  <c r="E7" i="1"/>
  <c r="H7" i="1" s="1"/>
  <c r="I7" i="1" s="1"/>
  <c r="E5" i="1"/>
  <c r="H5" i="1" s="1"/>
  <c r="F7" i="1"/>
  <c r="F3" i="1"/>
  <c r="F4" i="1"/>
  <c r="F5" i="1"/>
  <c r="E3" i="1"/>
  <c r="G3" i="1" s="1"/>
  <c r="E4" i="1"/>
  <c r="F2" i="1"/>
  <c r="H2" i="1" s="1"/>
  <c r="E2" i="1"/>
  <c r="H6" i="1" l="1"/>
  <c r="I6" i="1" s="1"/>
  <c r="G6" i="1"/>
  <c r="G4" i="1"/>
  <c r="G5" i="1"/>
  <c r="G2" i="1"/>
  <c r="G10" i="1" s="1"/>
  <c r="I2" i="1"/>
  <c r="G7" i="1"/>
  <c r="I5" i="1"/>
  <c r="H3" i="1"/>
  <c r="I3" i="1" s="1"/>
  <c r="H8" i="1"/>
  <c r="I8" i="1" s="1"/>
  <c r="H4" i="1"/>
  <c r="H10" i="1" l="1"/>
  <c r="I4" i="1"/>
  <c r="I10" i="1" s="1"/>
</calcChain>
</file>

<file path=xl/sharedStrings.xml><?xml version="1.0" encoding="utf-8"?>
<sst xmlns="http://schemas.openxmlformats.org/spreadsheetml/2006/main" count="51" uniqueCount="49">
  <si>
    <t>2014/15</t>
  </si>
  <si>
    <t>2015/16</t>
  </si>
  <si>
    <t>2016/17</t>
  </si>
  <si>
    <t>Rate</t>
  </si>
  <si>
    <t>Total cost</t>
  </si>
  <si>
    <t>Vat Amount</t>
  </si>
  <si>
    <t>NBF sessions (1/m)</t>
  </si>
  <si>
    <t>NCF sessions (1/m)</t>
  </si>
  <si>
    <t>Special NBF/NCF sessions (1/bi-m)</t>
  </si>
  <si>
    <t>Regional Forums (1/region/year)</t>
  </si>
  <si>
    <t>Description of service</t>
  </si>
  <si>
    <t>Meetings/consultations (4x m/3hours)</t>
  </si>
  <si>
    <t>RBO / Dispute facilitations (6x 2days/event)</t>
  </si>
  <si>
    <t>Fee</t>
  </si>
  <si>
    <t>Total Days/Hours</t>
  </si>
  <si>
    <t>Bilateral / Special sessions (1/m)</t>
  </si>
  <si>
    <t>Task Teams (5h/4)</t>
  </si>
  <si>
    <t>2018/19</t>
  </si>
  <si>
    <t>2019/20</t>
  </si>
  <si>
    <t>2020/21</t>
  </si>
  <si>
    <t>NBF sessions (1 day per month)</t>
  </si>
  <si>
    <t>NCF sessions (1 day per month)</t>
  </si>
  <si>
    <t>Bilateral / Special sessions (1 per month)</t>
  </si>
  <si>
    <t>Relationship By Objectives (RBO) / Dispute facilitations (6 times for 2 days per event)</t>
  </si>
  <si>
    <t>Regional Forums (1 per region per year)</t>
  </si>
  <si>
    <t>Task Teams Facilitation (4 times for 5 hours in a day per year)</t>
  </si>
  <si>
    <t>Total Cost(Excl. VAT)</t>
  </si>
  <si>
    <t>VAT</t>
  </si>
  <si>
    <t>Total Cost (Inclu VAT)</t>
  </si>
  <si>
    <t>Total Bid Price</t>
  </si>
  <si>
    <t>ANNEXURE B – PRICING SCHEDULE</t>
  </si>
  <si>
    <t>TENDER NAME:</t>
  </si>
  <si>
    <t>TENDER NUMBER:</t>
  </si>
  <si>
    <t xml:space="preserve">BIDDER'S NAME: </t>
  </si>
  <si>
    <t>NOTES:</t>
  </si>
  <si>
    <t>1. Bidders are required to complete ONLY THE GREEN COLUMNS</t>
  </si>
  <si>
    <t>2. Bidders must note the detailed scope of services as per the Main RFP document and should provide costing accordingly.</t>
  </si>
  <si>
    <t>Company Representative: Name</t>
  </si>
  <si>
    <t>Signature</t>
  </si>
  <si>
    <t>Date</t>
  </si>
  <si>
    <t>3. All costs are subject to negotiation prior to signing of the Contract</t>
  </si>
  <si>
    <r>
      <t xml:space="preserve">4. The fees </t>
    </r>
    <r>
      <rPr>
        <b/>
        <sz val="11"/>
        <color theme="1"/>
        <rFont val="Calibri"/>
        <family val="2"/>
        <scheme val="minor"/>
      </rPr>
      <t>MUST</t>
    </r>
    <r>
      <rPr>
        <sz val="11"/>
        <color theme="1"/>
        <rFont val="Calibri"/>
        <family val="2"/>
        <scheme val="minor"/>
      </rPr>
      <t xml:space="preserve"> be all inclusive and firm. No additional costs will be considered post award.</t>
    </r>
  </si>
  <si>
    <t>APPOINTMENT OF A CHAIRPERSON FOR THE SARS NATIONAL BARGAINING FORUM</t>
  </si>
  <si>
    <t>Special NBF/NCF sessions and Wage negotiations</t>
  </si>
  <si>
    <t>Meetings / consultations (2 times per month for 3 hours)</t>
  </si>
  <si>
    <t>RFP 21/2017</t>
  </si>
  <si>
    <t>6. Bidders must note that the rate quoted is for the period of three years</t>
  </si>
  <si>
    <t>Rate Per Day/ Hour</t>
  </si>
  <si>
    <t>5. Bidder are not allowed to change the format of this pricing template; any changes by the bidders may result in their bid being non-responsive.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</si>
</sst>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0000"/>
      <name val="Calibri"/>
      <family val="2"/>
    </font>
    <font>
      <b/>
      <u/>
      <sz val="12"/>
      <color theme="1"/>
      <name val="Arial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4" fontId="5" fillId="0" borderId="1" xfId="1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44" fontId="4" fillId="0" borderId="1" xfId="0" applyNumberFormat="1" applyFont="1" applyBorder="1" applyAlignment="1">
      <alignment horizontal="center"/>
    </xf>
    <xf numFmtId="44" fontId="2" fillId="0" borderId="2" xfId="0" applyNumberFormat="1" applyFont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44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Fill="1" applyBorder="1"/>
    <xf numFmtId="0" fontId="7" fillId="0" borderId="0" xfId="0" applyFont="1" applyAlignment="1">
      <alignment horizontal="center"/>
    </xf>
    <xf numFmtId="44" fontId="7" fillId="0" borderId="0" xfId="1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0" fillId="4" borderId="0" xfId="0" applyFill="1" applyProtection="1"/>
    <xf numFmtId="0" fontId="11" fillId="0" borderId="15" xfId="0" applyFont="1" applyFill="1" applyBorder="1" applyProtection="1"/>
    <xf numFmtId="0" fontId="11" fillId="0" borderId="0" xfId="0" applyFont="1" applyFill="1" applyBorder="1" applyProtection="1"/>
    <xf numFmtId="0" fontId="0" fillId="4" borderId="0" xfId="0" applyFill="1" applyAlignment="1" applyProtection="1">
      <alignment wrapText="1"/>
    </xf>
    <xf numFmtId="0" fontId="12" fillId="0" borderId="17" xfId="0" applyFont="1" applyFill="1" applyBorder="1" applyAlignment="1" applyProtection="1">
      <alignment vertical="center"/>
    </xf>
    <xf numFmtId="0" fontId="12" fillId="0" borderId="18" xfId="0" applyFont="1" applyFill="1" applyBorder="1" applyAlignment="1" applyProtection="1">
      <alignment vertical="center"/>
    </xf>
    <xf numFmtId="0" fontId="12" fillId="0" borderId="19" xfId="0" applyFont="1" applyFill="1" applyBorder="1" applyAlignment="1" applyProtection="1">
      <alignment vertical="center"/>
    </xf>
    <xf numFmtId="0" fontId="10" fillId="4" borderId="9" xfId="0" applyFont="1" applyFill="1" applyBorder="1" applyAlignment="1" applyProtection="1">
      <alignment wrapText="1"/>
    </xf>
    <xf numFmtId="0" fontId="10" fillId="4" borderId="10" xfId="0" applyFont="1" applyFill="1" applyBorder="1" applyAlignment="1" applyProtection="1">
      <alignment wrapText="1"/>
    </xf>
    <xf numFmtId="0" fontId="10" fillId="4" borderId="11" xfId="0" applyFont="1" applyFill="1" applyBorder="1" applyAlignment="1" applyProtection="1">
      <alignment wrapText="1"/>
    </xf>
    <xf numFmtId="0" fontId="7" fillId="4" borderId="1" xfId="0" applyFont="1" applyFill="1" applyBorder="1" applyAlignment="1">
      <alignment horizontal="center"/>
    </xf>
    <xf numFmtId="164" fontId="1" fillId="2" borderId="1" xfId="1" applyNumberFormat="1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center" vertical="center"/>
      <protection locked="0"/>
    </xf>
    <xf numFmtId="0" fontId="9" fillId="5" borderId="10" xfId="0" applyFont="1" applyFill="1" applyBorder="1" applyAlignment="1" applyProtection="1">
      <alignment horizontal="center" vertical="center"/>
      <protection locked="0"/>
    </xf>
    <xf numFmtId="0" fontId="9" fillId="5" borderId="11" xfId="0" applyFont="1" applyFill="1" applyBorder="1" applyAlignment="1" applyProtection="1">
      <alignment horizontal="center" vertical="center"/>
      <protection locked="0"/>
    </xf>
    <xf numFmtId="0" fontId="13" fillId="4" borderId="6" xfId="0" applyFont="1" applyFill="1" applyBorder="1" applyAlignment="1" applyProtection="1">
      <alignment horizontal="left" wrapText="1"/>
    </xf>
    <xf numFmtId="0" fontId="13" fillId="4" borderId="7" xfId="0" applyFont="1" applyFill="1" applyBorder="1" applyAlignment="1" applyProtection="1">
      <alignment horizontal="left" wrapText="1"/>
    </xf>
    <xf numFmtId="0" fontId="13" fillId="4" borderId="8" xfId="0" applyFont="1" applyFill="1" applyBorder="1" applyAlignment="1" applyProtection="1">
      <alignment horizontal="left" wrapText="1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 applyProtection="1">
      <alignment horizontal="center" vertical="center"/>
    </xf>
    <xf numFmtId="0" fontId="13" fillId="4" borderId="14" xfId="0" applyFont="1" applyFill="1" applyBorder="1" applyAlignment="1" applyProtection="1">
      <alignment horizontal="left" wrapText="1"/>
    </xf>
    <xf numFmtId="0" fontId="13" fillId="4" borderId="15" xfId="0" applyFont="1" applyFill="1" applyBorder="1" applyAlignment="1" applyProtection="1">
      <alignment horizontal="left" wrapText="1"/>
    </xf>
    <xf numFmtId="0" fontId="13" fillId="4" borderId="16" xfId="0" applyFont="1" applyFill="1" applyBorder="1" applyAlignment="1" applyProtection="1">
      <alignment horizontal="left" wrapText="1"/>
    </xf>
    <xf numFmtId="0" fontId="13" fillId="4" borderId="12" xfId="0" applyFont="1" applyFill="1" applyBorder="1" applyAlignment="1" applyProtection="1">
      <alignment horizontal="left" wrapText="1"/>
    </xf>
    <xf numFmtId="0" fontId="13" fillId="4" borderId="0" xfId="0" applyFont="1" applyFill="1" applyBorder="1" applyAlignment="1" applyProtection="1">
      <alignment horizontal="left" wrapText="1"/>
    </xf>
    <xf numFmtId="0" fontId="13" fillId="4" borderId="13" xfId="0" applyFont="1" applyFill="1" applyBorder="1" applyAlignment="1" applyProtection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25"/>
  <sheetViews>
    <sheetView tabSelected="1" topLeftCell="A7" zoomScale="80" zoomScaleNormal="80" workbookViewId="0">
      <selection activeCell="L7" sqref="L7"/>
    </sheetView>
  </sheetViews>
  <sheetFormatPr defaultColWidth="9.109375" defaultRowHeight="14.4" x14ac:dyDescent="0.3"/>
  <cols>
    <col min="1" max="1" width="9.109375" style="26"/>
    <col min="2" max="2" width="60.88671875" style="26" customWidth="1"/>
    <col min="3" max="5" width="9.109375" style="28"/>
    <col min="6" max="6" width="16.109375" style="28" bestFit="1" customWidth="1"/>
    <col min="7" max="7" width="20" style="29" bestFit="1" customWidth="1"/>
    <col min="8" max="8" width="19.33203125" style="29" customWidth="1"/>
    <col min="9" max="9" width="14" style="28" bestFit="1" customWidth="1"/>
    <col min="10" max="10" width="23" style="28" customWidth="1"/>
    <col min="11" max="16384" width="9.109375" style="26"/>
  </cols>
  <sheetData>
    <row r="1" spans="1:34" ht="15.75" thickBot="1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34" ht="21.6" thickBot="1" x14ac:dyDescent="0.35">
      <c r="A2" s="39"/>
      <c r="B2" s="66" t="s">
        <v>30</v>
      </c>
      <c r="C2" s="67"/>
      <c r="D2" s="67"/>
      <c r="E2" s="67"/>
      <c r="F2" s="67"/>
      <c r="G2" s="67"/>
      <c r="H2" s="67"/>
      <c r="I2" s="67"/>
      <c r="J2" s="68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34" ht="26.25" customHeight="1" thickBot="1" x14ac:dyDescent="0.3">
      <c r="A3" s="39"/>
      <c r="B3" s="43" t="s">
        <v>31</v>
      </c>
      <c r="C3" s="54" t="s">
        <v>42</v>
      </c>
      <c r="D3" s="55"/>
      <c r="E3" s="55"/>
      <c r="F3" s="55"/>
      <c r="G3" s="55"/>
      <c r="H3" s="55"/>
      <c r="I3" s="55"/>
      <c r="J3" s="56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</row>
    <row r="4" spans="1:34" ht="21.75" thickBot="1" x14ac:dyDescent="0.3">
      <c r="A4" s="39"/>
      <c r="B4" s="44" t="s">
        <v>32</v>
      </c>
      <c r="C4" s="57" t="s">
        <v>45</v>
      </c>
      <c r="D4" s="58"/>
      <c r="E4" s="58"/>
      <c r="F4" s="58"/>
      <c r="G4" s="58"/>
      <c r="H4" s="58"/>
      <c r="I4" s="58"/>
      <c r="J4" s="5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</row>
    <row r="5" spans="1:34" ht="21.75" thickBot="1" x14ac:dyDescent="0.3">
      <c r="A5" s="39"/>
      <c r="B5" s="45" t="s">
        <v>33</v>
      </c>
      <c r="C5" s="60"/>
      <c r="D5" s="61"/>
      <c r="E5" s="61"/>
      <c r="F5" s="61"/>
      <c r="G5" s="61"/>
      <c r="H5" s="61"/>
      <c r="I5" s="61"/>
      <c r="J5" s="62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1:34" ht="15.75" thickBot="1" x14ac:dyDescent="0.3">
      <c r="A6" s="39"/>
      <c r="B6" s="42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</row>
    <row r="7" spans="1:34" ht="16.5" thickBot="1" x14ac:dyDescent="0.3">
      <c r="A7" s="39"/>
      <c r="B7" s="46" t="s">
        <v>34</v>
      </c>
      <c r="C7" s="47"/>
      <c r="D7" s="47"/>
      <c r="E7" s="47"/>
      <c r="F7" s="47"/>
      <c r="G7" s="47"/>
      <c r="H7" s="47"/>
      <c r="I7" s="47"/>
      <c r="J7" s="48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</row>
    <row r="8" spans="1:34" ht="15" customHeight="1" x14ac:dyDescent="0.25">
      <c r="A8" s="39"/>
      <c r="B8" s="63" t="s">
        <v>35</v>
      </c>
      <c r="C8" s="64"/>
      <c r="D8" s="64"/>
      <c r="E8" s="64"/>
      <c r="F8" s="64"/>
      <c r="G8" s="64"/>
      <c r="H8" s="64"/>
      <c r="I8" s="64"/>
      <c r="J8" s="65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</row>
    <row r="9" spans="1:34" ht="15" customHeight="1" x14ac:dyDescent="0.25">
      <c r="A9" s="39"/>
      <c r="B9" s="72" t="s">
        <v>36</v>
      </c>
      <c r="C9" s="73"/>
      <c r="D9" s="73"/>
      <c r="E9" s="73"/>
      <c r="F9" s="73"/>
      <c r="G9" s="73"/>
      <c r="H9" s="73"/>
      <c r="I9" s="73"/>
      <c r="J9" s="74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</row>
    <row r="10" spans="1:34" ht="15" customHeight="1" x14ac:dyDescent="0.25">
      <c r="A10" s="39"/>
      <c r="B10" s="72" t="s">
        <v>40</v>
      </c>
      <c r="C10" s="73"/>
      <c r="D10" s="73"/>
      <c r="E10" s="73"/>
      <c r="F10" s="73"/>
      <c r="G10" s="73"/>
      <c r="H10" s="73"/>
      <c r="I10" s="73"/>
      <c r="J10" s="74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34" ht="16.5" customHeight="1" x14ac:dyDescent="0.25">
      <c r="A11" s="39"/>
      <c r="B11" s="72" t="s">
        <v>41</v>
      </c>
      <c r="C11" s="73"/>
      <c r="D11" s="73"/>
      <c r="E11" s="73"/>
      <c r="F11" s="73"/>
      <c r="G11" s="73"/>
      <c r="H11" s="73"/>
      <c r="I11" s="73"/>
      <c r="J11" s="74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34" ht="15" customHeight="1" x14ac:dyDescent="0.25">
      <c r="A12" s="39"/>
      <c r="B12" s="72" t="s">
        <v>48</v>
      </c>
      <c r="C12" s="73"/>
      <c r="D12" s="73"/>
      <c r="E12" s="73"/>
      <c r="F12" s="73"/>
      <c r="G12" s="73"/>
      <c r="H12" s="73"/>
      <c r="I12" s="73"/>
      <c r="J12" s="74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  <row r="13" spans="1:34" ht="15.75" customHeight="1" thickBot="1" x14ac:dyDescent="0.3">
      <c r="A13" s="39"/>
      <c r="B13" s="69" t="s">
        <v>46</v>
      </c>
      <c r="C13" s="70"/>
      <c r="D13" s="70"/>
      <c r="E13" s="70"/>
      <c r="F13" s="70"/>
      <c r="G13" s="70"/>
      <c r="H13" s="70"/>
      <c r="I13" s="70"/>
      <c r="J13" s="71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spans="1:34" ht="16.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</row>
    <row r="15" spans="1:34" ht="15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</row>
    <row r="16" spans="1:34" s="30" customFormat="1" ht="15" customHeight="1" x14ac:dyDescent="0.25">
      <c r="A16" s="39"/>
      <c r="B16" s="32" t="s">
        <v>10</v>
      </c>
      <c r="C16" s="32" t="s">
        <v>17</v>
      </c>
      <c r="D16" s="32" t="s">
        <v>18</v>
      </c>
      <c r="E16" s="32" t="s">
        <v>19</v>
      </c>
      <c r="F16" s="32" t="s">
        <v>14</v>
      </c>
      <c r="G16" s="33" t="s">
        <v>47</v>
      </c>
      <c r="H16" s="35" t="s">
        <v>26</v>
      </c>
      <c r="I16" s="32" t="s">
        <v>27</v>
      </c>
      <c r="J16" s="34" t="s">
        <v>28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15" customHeight="1" x14ac:dyDescent="0.25">
      <c r="A17" s="39"/>
      <c r="B17" s="24" t="s">
        <v>20</v>
      </c>
      <c r="C17" s="25">
        <v>12</v>
      </c>
      <c r="D17" s="25">
        <v>12</v>
      </c>
      <c r="E17" s="25">
        <v>12</v>
      </c>
      <c r="F17" s="25">
        <f t="shared" ref="F17:F24" si="0">SUM(C17:E17)</f>
        <v>36</v>
      </c>
      <c r="G17" s="50"/>
      <c r="H17" s="36">
        <f>F17*G17</f>
        <v>0</v>
      </c>
      <c r="I17" s="37">
        <f>H17*0.14</f>
        <v>0</v>
      </c>
      <c r="J17" s="37">
        <f>H17+I17</f>
        <v>0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</row>
    <row r="18" spans="1:28" ht="15" customHeight="1" x14ac:dyDescent="0.25">
      <c r="A18" s="39"/>
      <c r="B18" s="24" t="s">
        <v>21</v>
      </c>
      <c r="C18" s="25">
        <v>12</v>
      </c>
      <c r="D18" s="25">
        <v>12</v>
      </c>
      <c r="E18" s="25">
        <v>12</v>
      </c>
      <c r="F18" s="25">
        <f t="shared" si="0"/>
        <v>36</v>
      </c>
      <c r="G18" s="50"/>
      <c r="H18" s="36">
        <f t="shared" ref="H18:H24" si="1">F18*G18</f>
        <v>0</v>
      </c>
      <c r="I18" s="37">
        <f t="shared" ref="I18:I24" si="2">H18*0.14</f>
        <v>0</v>
      </c>
      <c r="J18" s="37">
        <f t="shared" ref="J18:J24" si="3">H18+I18</f>
        <v>0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</row>
    <row r="19" spans="1:28" ht="15" customHeight="1" x14ac:dyDescent="0.25">
      <c r="A19" s="39"/>
      <c r="B19" s="24" t="s">
        <v>43</v>
      </c>
      <c r="C19" s="25">
        <v>6</v>
      </c>
      <c r="D19" s="25">
        <v>26</v>
      </c>
      <c r="E19" s="25">
        <v>6</v>
      </c>
      <c r="F19" s="25">
        <f t="shared" si="0"/>
        <v>38</v>
      </c>
      <c r="G19" s="50"/>
      <c r="H19" s="36">
        <f t="shared" si="1"/>
        <v>0</v>
      </c>
      <c r="I19" s="37">
        <f t="shared" si="2"/>
        <v>0</v>
      </c>
      <c r="J19" s="37">
        <f t="shared" si="3"/>
        <v>0</v>
      </c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</row>
    <row r="20" spans="1:28" ht="15" customHeight="1" x14ac:dyDescent="0.25">
      <c r="A20" s="39"/>
      <c r="B20" s="24" t="s">
        <v>22</v>
      </c>
      <c r="C20" s="49">
        <v>6</v>
      </c>
      <c r="D20" s="49">
        <v>6</v>
      </c>
      <c r="E20" s="49">
        <v>6</v>
      </c>
      <c r="F20" s="49">
        <f t="shared" si="0"/>
        <v>18</v>
      </c>
      <c r="G20" s="50"/>
      <c r="H20" s="36">
        <f t="shared" si="1"/>
        <v>0</v>
      </c>
      <c r="I20" s="37">
        <f t="shared" si="2"/>
        <v>0</v>
      </c>
      <c r="J20" s="37">
        <f t="shared" si="3"/>
        <v>0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</row>
    <row r="21" spans="1:28" ht="15" customHeight="1" x14ac:dyDescent="0.3">
      <c r="A21" s="39"/>
      <c r="B21" s="24" t="s">
        <v>44</v>
      </c>
      <c r="C21" s="25">
        <v>144</v>
      </c>
      <c r="D21" s="25">
        <v>108</v>
      </c>
      <c r="E21" s="25">
        <f>(4*12)*3</f>
        <v>144</v>
      </c>
      <c r="F21" s="25">
        <f t="shared" si="0"/>
        <v>396</v>
      </c>
      <c r="G21" s="50"/>
      <c r="H21" s="36">
        <f t="shared" si="1"/>
        <v>0</v>
      </c>
      <c r="I21" s="37">
        <f t="shared" si="2"/>
        <v>0</v>
      </c>
      <c r="J21" s="37">
        <f t="shared" si="3"/>
        <v>0</v>
      </c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</row>
    <row r="22" spans="1:28" ht="28.8" x14ac:dyDescent="0.3">
      <c r="A22" s="39"/>
      <c r="B22" s="31" t="s">
        <v>23</v>
      </c>
      <c r="C22" s="25">
        <v>12</v>
      </c>
      <c r="D22" s="25">
        <v>12</v>
      </c>
      <c r="E22" s="25">
        <v>14</v>
      </c>
      <c r="F22" s="25">
        <f t="shared" si="0"/>
        <v>38</v>
      </c>
      <c r="G22" s="50"/>
      <c r="H22" s="36">
        <f t="shared" si="1"/>
        <v>0</v>
      </c>
      <c r="I22" s="37">
        <f t="shared" si="2"/>
        <v>0</v>
      </c>
      <c r="J22" s="37">
        <f t="shared" si="3"/>
        <v>0</v>
      </c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</row>
    <row r="23" spans="1:28" x14ac:dyDescent="0.3">
      <c r="A23" s="39"/>
      <c r="B23" s="31" t="s">
        <v>24</v>
      </c>
      <c r="C23" s="25">
        <v>9</v>
      </c>
      <c r="D23" s="25">
        <v>0</v>
      </c>
      <c r="E23" s="25">
        <v>0</v>
      </c>
      <c r="F23" s="25">
        <f t="shared" si="0"/>
        <v>9</v>
      </c>
      <c r="G23" s="50"/>
      <c r="H23" s="36">
        <f t="shared" si="1"/>
        <v>0</v>
      </c>
      <c r="I23" s="37">
        <f t="shared" si="2"/>
        <v>0</v>
      </c>
      <c r="J23" s="37">
        <f t="shared" si="3"/>
        <v>0</v>
      </c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</row>
    <row r="24" spans="1:28" x14ac:dyDescent="0.3">
      <c r="A24" s="39"/>
      <c r="B24" s="27" t="s">
        <v>25</v>
      </c>
      <c r="C24" s="25">
        <v>20</v>
      </c>
      <c r="D24" s="25">
        <v>0</v>
      </c>
      <c r="E24" s="25">
        <v>20</v>
      </c>
      <c r="F24" s="25">
        <f t="shared" si="0"/>
        <v>40</v>
      </c>
      <c r="G24" s="50"/>
      <c r="H24" s="36">
        <f t="shared" si="1"/>
        <v>0</v>
      </c>
      <c r="I24" s="37">
        <f t="shared" si="2"/>
        <v>0</v>
      </c>
      <c r="J24" s="37">
        <f t="shared" si="3"/>
        <v>0</v>
      </c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</row>
    <row r="25" spans="1:28" x14ac:dyDescent="0.3">
      <c r="A25" s="39"/>
      <c r="B25" s="51" t="s">
        <v>29</v>
      </c>
      <c r="C25" s="52"/>
      <c r="D25" s="52"/>
      <c r="E25" s="52"/>
      <c r="F25" s="52"/>
      <c r="G25" s="53"/>
      <c r="H25" s="38">
        <f>SUM(H17:H24)</f>
        <v>0</v>
      </c>
      <c r="I25" s="38">
        <f>SUM(I17:I24)</f>
        <v>0</v>
      </c>
      <c r="J25" s="38">
        <f>SUM(J17:J24)</f>
        <v>0</v>
      </c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</row>
    <row r="26" spans="1:28" x14ac:dyDescent="0.3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</row>
    <row r="27" spans="1:28" x14ac:dyDescent="0.3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</row>
    <row r="28" spans="1:28" ht="15" thickBot="1" x14ac:dyDescent="0.35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28" x14ac:dyDescent="0.3">
      <c r="A29" s="39"/>
      <c r="B29" s="41" t="s">
        <v>37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</row>
    <row r="30" spans="1:28" x14ac:dyDescent="0.3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31" spans="1:28" x14ac:dyDescent="0.3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</row>
    <row r="32" spans="1:28" ht="15" thickBot="1" x14ac:dyDescent="0.35">
      <c r="A32" s="39"/>
      <c r="B32" s="40"/>
      <c r="C32" s="39"/>
      <c r="D32" s="40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</row>
    <row r="33" spans="1:29" x14ac:dyDescent="0.3">
      <c r="A33" s="39"/>
      <c r="B33" s="41" t="s">
        <v>38</v>
      </c>
      <c r="C33" s="39"/>
      <c r="D33" s="41" t="s">
        <v>39</v>
      </c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29" x14ac:dyDescent="0.3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29" x14ac:dyDescent="0.3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</row>
    <row r="36" spans="1:29" x14ac:dyDescent="0.3">
      <c r="A36" s="39"/>
      <c r="B36" s="42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</row>
    <row r="37" spans="1:29" x14ac:dyDescent="0.3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</row>
    <row r="38" spans="1:29" x14ac:dyDescent="0.3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</row>
    <row r="39" spans="1:29" x14ac:dyDescent="0.3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</row>
    <row r="40" spans="1:29" x14ac:dyDescent="0.3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</row>
    <row r="41" spans="1:29" x14ac:dyDescent="0.3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</row>
    <row r="42" spans="1:29" x14ac:dyDescent="0.3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</row>
    <row r="43" spans="1:29" x14ac:dyDescent="0.3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</row>
    <row r="44" spans="1:29" x14ac:dyDescent="0.3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</row>
    <row r="45" spans="1:29" x14ac:dyDescent="0.3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</row>
    <row r="46" spans="1:29" x14ac:dyDescent="0.3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</row>
    <row r="47" spans="1:29" x14ac:dyDescent="0.3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</row>
    <row r="48" spans="1:29" x14ac:dyDescent="0.3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</row>
    <row r="49" spans="1:29" x14ac:dyDescent="0.3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</row>
    <row r="50" spans="1:29" x14ac:dyDescent="0.3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</row>
    <row r="51" spans="1:29" x14ac:dyDescent="0.3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</row>
    <row r="52" spans="1:29" x14ac:dyDescent="0.3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 x14ac:dyDescent="0.3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</row>
    <row r="54" spans="1:29" x14ac:dyDescent="0.3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</row>
    <row r="55" spans="1:29" x14ac:dyDescent="0.3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</row>
    <row r="56" spans="1:29" x14ac:dyDescent="0.3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</row>
    <row r="57" spans="1:29" x14ac:dyDescent="0.3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</row>
    <row r="58" spans="1:29" x14ac:dyDescent="0.3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</row>
    <row r="59" spans="1:29" x14ac:dyDescent="0.3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</row>
    <row r="60" spans="1:29" x14ac:dyDescent="0.3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</row>
    <row r="61" spans="1:29" x14ac:dyDescent="0.3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</row>
    <row r="62" spans="1:29" x14ac:dyDescent="0.3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</row>
    <row r="63" spans="1:29" x14ac:dyDescent="0.3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</row>
    <row r="64" spans="1:29" x14ac:dyDescent="0.3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9" x14ac:dyDescent="0.3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</row>
    <row r="66" spans="1:29" x14ac:dyDescent="0.3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</row>
    <row r="67" spans="1:29" x14ac:dyDescent="0.3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</row>
    <row r="68" spans="1:29" x14ac:dyDescent="0.3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</row>
    <row r="69" spans="1:29" x14ac:dyDescent="0.3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</row>
    <row r="70" spans="1:29" x14ac:dyDescent="0.3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</row>
    <row r="71" spans="1:29" x14ac:dyDescent="0.3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</row>
    <row r="72" spans="1:29" x14ac:dyDescent="0.3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</row>
    <row r="73" spans="1:29" x14ac:dyDescent="0.3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</row>
    <row r="74" spans="1:29" x14ac:dyDescent="0.3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</row>
    <row r="75" spans="1:29" x14ac:dyDescent="0.3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</row>
    <row r="76" spans="1:29" x14ac:dyDescent="0.3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</row>
    <row r="77" spans="1:29" x14ac:dyDescent="0.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</row>
    <row r="78" spans="1:29" x14ac:dyDescent="0.3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</row>
    <row r="79" spans="1:29" x14ac:dyDescent="0.3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</row>
    <row r="80" spans="1:29" x14ac:dyDescent="0.3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</row>
    <row r="81" spans="1:29" x14ac:dyDescent="0.3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</row>
    <row r="82" spans="1:29" x14ac:dyDescent="0.3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</row>
    <row r="83" spans="1:29" x14ac:dyDescent="0.3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</row>
    <row r="84" spans="1:29" x14ac:dyDescent="0.3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</row>
    <row r="85" spans="1:29" x14ac:dyDescent="0.3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</row>
    <row r="86" spans="1:29" x14ac:dyDescent="0.3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</row>
    <row r="87" spans="1:29" x14ac:dyDescent="0.3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</row>
    <row r="88" spans="1:29" x14ac:dyDescent="0.3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</row>
    <row r="89" spans="1:29" x14ac:dyDescent="0.3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</row>
    <row r="90" spans="1:29" x14ac:dyDescent="0.3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</row>
    <row r="91" spans="1:29" x14ac:dyDescent="0.3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</row>
    <row r="92" spans="1:29" x14ac:dyDescent="0.3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</row>
    <row r="93" spans="1:29" x14ac:dyDescent="0.3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</row>
    <row r="94" spans="1:29" x14ac:dyDescent="0.3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</row>
    <row r="95" spans="1:29" x14ac:dyDescent="0.3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</row>
    <row r="96" spans="1:29" x14ac:dyDescent="0.3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</row>
    <row r="97" spans="1:29" x14ac:dyDescent="0.3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</row>
    <row r="98" spans="1:29" x14ac:dyDescent="0.3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</row>
    <row r="99" spans="1:29" x14ac:dyDescent="0.3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</row>
    <row r="100" spans="1:29" x14ac:dyDescent="0.3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</row>
    <row r="101" spans="1:29" x14ac:dyDescent="0.3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</row>
    <row r="102" spans="1:29" x14ac:dyDescent="0.3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</row>
    <row r="103" spans="1:29" x14ac:dyDescent="0.3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</row>
    <row r="104" spans="1:29" x14ac:dyDescent="0.3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</row>
    <row r="105" spans="1:29" x14ac:dyDescent="0.3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</row>
    <row r="106" spans="1:29" x14ac:dyDescent="0.3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</row>
    <row r="107" spans="1:29" x14ac:dyDescent="0.3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</row>
    <row r="108" spans="1:29" x14ac:dyDescent="0.3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</row>
    <row r="109" spans="1:29" x14ac:dyDescent="0.3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</row>
    <row r="110" spans="1:29" x14ac:dyDescent="0.3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</row>
    <row r="111" spans="1:29" x14ac:dyDescent="0.3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</row>
    <row r="112" spans="1:29" x14ac:dyDescent="0.3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</row>
    <row r="113" spans="1:29" x14ac:dyDescent="0.3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</row>
    <row r="114" spans="1:29" x14ac:dyDescent="0.3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</row>
    <row r="115" spans="1:29" x14ac:dyDescent="0.3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</row>
    <row r="116" spans="1:29" x14ac:dyDescent="0.3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</row>
    <row r="117" spans="1:29" x14ac:dyDescent="0.3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</row>
    <row r="118" spans="1:29" x14ac:dyDescent="0.3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</row>
    <row r="119" spans="1:29" x14ac:dyDescent="0.3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</row>
    <row r="120" spans="1:29" x14ac:dyDescent="0.3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</row>
    <row r="121" spans="1:29" x14ac:dyDescent="0.3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</row>
    <row r="122" spans="1:29" x14ac:dyDescent="0.3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</row>
    <row r="123" spans="1:29" x14ac:dyDescent="0.3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</row>
    <row r="124" spans="1:29" x14ac:dyDescent="0.3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</row>
    <row r="125" spans="1:29" x14ac:dyDescent="0.3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</row>
    <row r="126" spans="1:29" x14ac:dyDescent="0.3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</row>
    <row r="127" spans="1:29" x14ac:dyDescent="0.3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</row>
    <row r="128" spans="1:29" x14ac:dyDescent="0.3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</row>
    <row r="129" spans="1:29" x14ac:dyDescent="0.3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</row>
    <row r="130" spans="1:29" x14ac:dyDescent="0.3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</row>
    <row r="131" spans="1:29" x14ac:dyDescent="0.3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</row>
    <row r="132" spans="1:29" x14ac:dyDescent="0.3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</row>
    <row r="133" spans="1:29" x14ac:dyDescent="0.3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</row>
    <row r="134" spans="1:29" x14ac:dyDescent="0.3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</row>
    <row r="135" spans="1:29" x14ac:dyDescent="0.3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</row>
    <row r="136" spans="1:29" x14ac:dyDescent="0.3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</row>
    <row r="137" spans="1:29" x14ac:dyDescent="0.3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</row>
    <row r="138" spans="1:29" x14ac:dyDescent="0.3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</row>
    <row r="139" spans="1:29" x14ac:dyDescent="0.3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</row>
    <row r="140" spans="1:29" x14ac:dyDescent="0.3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</row>
    <row r="141" spans="1:29" x14ac:dyDescent="0.3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</row>
    <row r="142" spans="1:29" x14ac:dyDescent="0.3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</row>
    <row r="143" spans="1:29" x14ac:dyDescent="0.3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</row>
    <row r="144" spans="1:29" x14ac:dyDescent="0.3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</row>
    <row r="145" spans="1:29" x14ac:dyDescent="0.3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</row>
    <row r="146" spans="1:29" x14ac:dyDescent="0.3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</row>
    <row r="147" spans="1:29" x14ac:dyDescent="0.3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</row>
    <row r="148" spans="1:29" x14ac:dyDescent="0.3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</row>
    <row r="149" spans="1:29" x14ac:dyDescent="0.3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</row>
    <row r="150" spans="1:29" x14ac:dyDescent="0.3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</row>
    <row r="151" spans="1:29" x14ac:dyDescent="0.3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</row>
    <row r="152" spans="1:29" x14ac:dyDescent="0.3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</row>
    <row r="153" spans="1:29" x14ac:dyDescent="0.3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</row>
    <row r="154" spans="1:29" x14ac:dyDescent="0.3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</row>
    <row r="155" spans="1:29" x14ac:dyDescent="0.3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</row>
    <row r="156" spans="1:29" x14ac:dyDescent="0.3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</row>
    <row r="157" spans="1:29" x14ac:dyDescent="0.3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</row>
    <row r="158" spans="1:29" x14ac:dyDescent="0.3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</row>
    <row r="159" spans="1:29" x14ac:dyDescent="0.3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</row>
    <row r="160" spans="1:29" x14ac:dyDescent="0.3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</row>
    <row r="161" spans="1:29" x14ac:dyDescent="0.3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</row>
    <row r="162" spans="1:29" x14ac:dyDescent="0.3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</row>
    <row r="163" spans="1:29" x14ac:dyDescent="0.3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</row>
    <row r="164" spans="1:29" x14ac:dyDescent="0.3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</row>
    <row r="165" spans="1:29" x14ac:dyDescent="0.3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</row>
    <row r="166" spans="1:29" x14ac:dyDescent="0.3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</row>
    <row r="167" spans="1:29" x14ac:dyDescent="0.3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</row>
    <row r="168" spans="1:29" x14ac:dyDescent="0.3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</row>
    <row r="169" spans="1:29" x14ac:dyDescent="0.3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</row>
    <row r="170" spans="1:29" x14ac:dyDescent="0.3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</row>
    <row r="171" spans="1:29" x14ac:dyDescent="0.3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</row>
    <row r="172" spans="1:29" x14ac:dyDescent="0.3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</row>
    <row r="173" spans="1:29" x14ac:dyDescent="0.3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</row>
    <row r="174" spans="1:29" x14ac:dyDescent="0.3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</row>
    <row r="175" spans="1:29" x14ac:dyDescent="0.3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</row>
    <row r="176" spans="1:29" x14ac:dyDescent="0.3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</row>
    <row r="177" spans="1:29" x14ac:dyDescent="0.3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</row>
    <row r="178" spans="1:29" x14ac:dyDescent="0.3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</row>
    <row r="179" spans="1:29" x14ac:dyDescent="0.3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</row>
    <row r="180" spans="1:29" x14ac:dyDescent="0.3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</row>
    <row r="181" spans="1:29" x14ac:dyDescent="0.3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</row>
    <row r="182" spans="1:29" x14ac:dyDescent="0.3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</row>
    <row r="183" spans="1:29" x14ac:dyDescent="0.3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</row>
    <row r="184" spans="1:29" x14ac:dyDescent="0.3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</row>
    <row r="185" spans="1:29" x14ac:dyDescent="0.3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</row>
    <row r="186" spans="1:29" x14ac:dyDescent="0.3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</row>
    <row r="187" spans="1:29" x14ac:dyDescent="0.3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</row>
    <row r="188" spans="1:29" x14ac:dyDescent="0.3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</row>
    <row r="189" spans="1:29" x14ac:dyDescent="0.3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</row>
    <row r="190" spans="1:29" x14ac:dyDescent="0.3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</row>
    <row r="191" spans="1:29" x14ac:dyDescent="0.3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</row>
    <row r="192" spans="1:29" x14ac:dyDescent="0.3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</row>
    <row r="193" spans="1:29" x14ac:dyDescent="0.3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</row>
    <row r="194" spans="1:29" x14ac:dyDescent="0.3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</row>
    <row r="195" spans="1:29" x14ac:dyDescent="0.3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</row>
    <row r="196" spans="1:29" x14ac:dyDescent="0.3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</row>
    <row r="197" spans="1:29" x14ac:dyDescent="0.3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</row>
    <row r="198" spans="1:29" x14ac:dyDescent="0.3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</row>
    <row r="199" spans="1:29" x14ac:dyDescent="0.3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</row>
    <row r="200" spans="1:29" x14ac:dyDescent="0.3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</row>
    <row r="201" spans="1:29" x14ac:dyDescent="0.3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</row>
    <row r="202" spans="1:29" x14ac:dyDescent="0.3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</row>
    <row r="203" spans="1:29" x14ac:dyDescent="0.3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</row>
    <row r="204" spans="1:29" x14ac:dyDescent="0.3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</row>
    <row r="205" spans="1:29" x14ac:dyDescent="0.3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</row>
    <row r="206" spans="1:29" x14ac:dyDescent="0.3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</row>
    <row r="207" spans="1:29" x14ac:dyDescent="0.3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</row>
    <row r="208" spans="1:29" x14ac:dyDescent="0.3"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</row>
    <row r="209" spans="2:29" x14ac:dyDescent="0.3"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</row>
    <row r="210" spans="2:29" x14ac:dyDescent="0.3"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</row>
    <row r="211" spans="2:29" x14ac:dyDescent="0.3"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</row>
    <row r="212" spans="2:29" x14ac:dyDescent="0.3"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</row>
    <row r="213" spans="2:29" x14ac:dyDescent="0.3"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</row>
    <row r="214" spans="2:29" x14ac:dyDescent="0.3"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</row>
    <row r="215" spans="2:29" x14ac:dyDescent="0.3"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</row>
    <row r="216" spans="2:29" x14ac:dyDescent="0.3"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</row>
    <row r="217" spans="2:29" x14ac:dyDescent="0.3"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</row>
    <row r="218" spans="2:29" x14ac:dyDescent="0.3">
      <c r="B218" s="39"/>
      <c r="C218" s="39"/>
      <c r="D218" s="39"/>
      <c r="E218" s="39"/>
      <c r="F218" s="39"/>
      <c r="G218" s="39"/>
      <c r="H218" s="39"/>
      <c r="I218" s="39"/>
      <c r="J218" s="39"/>
      <c r="K218" s="39"/>
    </row>
    <row r="219" spans="2:29" x14ac:dyDescent="0.3">
      <c r="B219" s="39"/>
      <c r="C219" s="39"/>
      <c r="D219" s="39"/>
      <c r="E219" s="39"/>
      <c r="F219" s="39"/>
      <c r="G219" s="39"/>
      <c r="H219" s="39"/>
      <c r="I219" s="39"/>
      <c r="J219" s="39"/>
      <c r="K219" s="39"/>
    </row>
    <row r="220" spans="2:29" x14ac:dyDescent="0.3">
      <c r="B220" s="39"/>
      <c r="C220" s="39"/>
      <c r="D220" s="39"/>
      <c r="E220" s="39"/>
      <c r="F220" s="39"/>
      <c r="G220" s="39"/>
      <c r="H220" s="39"/>
      <c r="I220" s="39"/>
      <c r="J220" s="39"/>
      <c r="K220" s="39"/>
    </row>
    <row r="221" spans="2:29" x14ac:dyDescent="0.3">
      <c r="B221" s="39"/>
      <c r="C221" s="39"/>
      <c r="D221" s="39"/>
      <c r="E221" s="39"/>
      <c r="F221" s="39"/>
      <c r="G221" s="39"/>
      <c r="H221" s="39"/>
      <c r="I221" s="39"/>
      <c r="J221" s="39"/>
      <c r="K221" s="39"/>
    </row>
    <row r="222" spans="2:29" x14ac:dyDescent="0.3">
      <c r="B222" s="39"/>
      <c r="C222" s="39"/>
      <c r="D222" s="39"/>
      <c r="E222" s="39"/>
      <c r="F222" s="39"/>
      <c r="G222" s="39"/>
      <c r="H222" s="39"/>
      <c r="I222" s="39"/>
      <c r="J222" s="39"/>
      <c r="K222" s="39"/>
    </row>
    <row r="223" spans="2:29" x14ac:dyDescent="0.3">
      <c r="B223" s="39"/>
      <c r="C223" s="39"/>
      <c r="D223" s="39"/>
      <c r="E223" s="39"/>
      <c r="F223" s="39"/>
      <c r="G223" s="39"/>
      <c r="H223" s="39"/>
      <c r="I223" s="39"/>
      <c r="J223" s="39"/>
      <c r="K223" s="39"/>
    </row>
    <row r="224" spans="2:29" x14ac:dyDescent="0.3">
      <c r="B224" s="39"/>
      <c r="C224" s="39"/>
      <c r="D224" s="39"/>
      <c r="E224" s="39"/>
      <c r="F224" s="39"/>
      <c r="G224" s="39"/>
      <c r="H224" s="39"/>
      <c r="I224" s="39"/>
      <c r="J224" s="39"/>
      <c r="K224" s="39"/>
    </row>
    <row r="225" spans="2:11" x14ac:dyDescent="0.3">
      <c r="B225" s="39"/>
      <c r="C225" s="39"/>
      <c r="D225" s="39"/>
      <c r="E225" s="39"/>
      <c r="F225" s="39"/>
      <c r="G225" s="39"/>
      <c r="H225" s="39"/>
      <c r="I225" s="39"/>
      <c r="J225" s="39"/>
      <c r="K225" s="39"/>
    </row>
  </sheetData>
  <sheetProtection algorithmName="SHA-512" hashValue="e6spcigpJoU+sc6XutLa8JQrWbA10aofXWrc4yTeuaqfAjpgpdUasy2FPIj+DmqUKcUxHQwAXI83g+OTyWOgTg==" saltValue="Tlvm2gAkSkJyzfIiI9T2GQ==" spinCount="100000" sheet="1" objects="1" scenarios="1"/>
  <mergeCells count="11">
    <mergeCell ref="B2:J2"/>
    <mergeCell ref="B13:J13"/>
    <mergeCell ref="B9:J9"/>
    <mergeCell ref="B10:J10"/>
    <mergeCell ref="B11:J11"/>
    <mergeCell ref="B12:J12"/>
    <mergeCell ref="B25:G25"/>
    <mergeCell ref="C3:J3"/>
    <mergeCell ref="C4:J4"/>
    <mergeCell ref="C5:J5"/>
    <mergeCell ref="B8:J8"/>
  </mergeCells>
  <pageMargins left="0.70866141732283472" right="0.70866141732283472" top="0.74803149606299213" bottom="0.74803149606299213" header="0.31496062992125984" footer="0.31496062992125984"/>
  <pageSetup paperSize="9" scal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workbookViewId="0">
      <selection activeCell="A10" sqref="A10"/>
    </sheetView>
  </sheetViews>
  <sheetFormatPr defaultRowHeight="14.4" x14ac:dyDescent="0.3"/>
  <cols>
    <col min="1" max="1" width="40.44140625" bestFit="1" customWidth="1"/>
    <col min="2" max="4" width="9.109375" style="1"/>
    <col min="5" max="5" width="16.109375" style="1" bestFit="1" customWidth="1"/>
    <col min="6" max="6" width="11.44140625" style="2" bestFit="1" customWidth="1"/>
    <col min="7" max="7" width="14" style="2" bestFit="1" customWidth="1"/>
    <col min="8" max="8" width="12.44140625" style="1" bestFit="1" customWidth="1"/>
    <col min="9" max="9" width="14" style="1" bestFit="1" customWidth="1"/>
  </cols>
  <sheetData>
    <row r="1" spans="1:9" x14ac:dyDescent="0.25">
      <c r="A1" s="4" t="s">
        <v>10</v>
      </c>
      <c r="B1" s="5" t="s">
        <v>0</v>
      </c>
      <c r="C1" s="5" t="s">
        <v>1</v>
      </c>
      <c r="D1" s="5" t="s">
        <v>2</v>
      </c>
      <c r="E1" s="5" t="s">
        <v>14</v>
      </c>
      <c r="F1" s="6" t="s">
        <v>3</v>
      </c>
      <c r="G1" s="6" t="s">
        <v>13</v>
      </c>
      <c r="H1" s="5" t="s">
        <v>5</v>
      </c>
      <c r="I1" s="5" t="s">
        <v>4</v>
      </c>
    </row>
    <row r="2" spans="1:9" x14ac:dyDescent="0.25">
      <c r="A2" s="11" t="s">
        <v>6</v>
      </c>
      <c r="B2" s="12">
        <v>12</v>
      </c>
      <c r="C2" s="12">
        <v>12</v>
      </c>
      <c r="D2" s="12">
        <v>12</v>
      </c>
      <c r="E2" s="12">
        <f>SUM(B2:D2)</f>
        <v>36</v>
      </c>
      <c r="F2" s="13">
        <f>(10000)</f>
        <v>10000</v>
      </c>
      <c r="G2" s="13">
        <f>E2*F2</f>
        <v>360000</v>
      </c>
      <c r="H2" s="14">
        <f>(F2*14%)*36</f>
        <v>50400.000000000007</v>
      </c>
      <c r="I2" s="14">
        <f t="shared" ref="I2:I9" si="0">(E2*F2)+H2</f>
        <v>410400</v>
      </c>
    </row>
    <row r="3" spans="1:9" x14ac:dyDescent="0.25">
      <c r="A3" s="11" t="s">
        <v>7</v>
      </c>
      <c r="B3" s="12">
        <v>12</v>
      </c>
      <c r="C3" s="12">
        <v>12</v>
      </c>
      <c r="D3" s="12">
        <v>12</v>
      </c>
      <c r="E3" s="12">
        <f t="shared" ref="E3:E4" si="1">SUM(B3:D3)</f>
        <v>36</v>
      </c>
      <c r="F3" s="13">
        <f>(10000)</f>
        <v>10000</v>
      </c>
      <c r="G3" s="13">
        <f t="shared" ref="G3:G8" si="2">E3*F3</f>
        <v>360000</v>
      </c>
      <c r="H3" s="14">
        <f>(F3*14%)*E3</f>
        <v>50400.000000000007</v>
      </c>
      <c r="I3" s="14">
        <f t="shared" si="0"/>
        <v>410400</v>
      </c>
    </row>
    <row r="4" spans="1:9" x14ac:dyDescent="0.25">
      <c r="A4" s="15" t="s">
        <v>8</v>
      </c>
      <c r="B4" s="16">
        <v>0</v>
      </c>
      <c r="C4" s="16">
        <v>0</v>
      </c>
      <c r="D4" s="16">
        <v>0</v>
      </c>
      <c r="E4" s="16">
        <f t="shared" si="1"/>
        <v>0</v>
      </c>
      <c r="F4" s="17">
        <f>(10000)</f>
        <v>10000</v>
      </c>
      <c r="G4" s="17">
        <f t="shared" si="2"/>
        <v>0</v>
      </c>
      <c r="H4" s="18">
        <f>(F4*14%)*E4</f>
        <v>0</v>
      </c>
      <c r="I4" s="18">
        <f t="shared" si="0"/>
        <v>0</v>
      </c>
    </row>
    <row r="5" spans="1:9" x14ac:dyDescent="0.25">
      <c r="A5" s="7" t="s">
        <v>15</v>
      </c>
      <c r="B5" s="16">
        <v>6</v>
      </c>
      <c r="C5" s="16">
        <v>6</v>
      </c>
      <c r="D5" s="16">
        <v>6</v>
      </c>
      <c r="E5" s="8">
        <f>SUM(B5:D5)</f>
        <v>18</v>
      </c>
      <c r="F5" s="9">
        <f>(10000)</f>
        <v>10000</v>
      </c>
      <c r="G5" s="9">
        <f t="shared" si="2"/>
        <v>180000</v>
      </c>
      <c r="H5" s="10">
        <f t="shared" ref="H5:H7" si="3">(F5*14%)*E5</f>
        <v>25200.000000000004</v>
      </c>
      <c r="I5" s="10">
        <f t="shared" si="0"/>
        <v>205200</v>
      </c>
    </row>
    <row r="6" spans="1:9" x14ac:dyDescent="0.25">
      <c r="A6" s="11" t="s">
        <v>11</v>
      </c>
      <c r="B6" s="12">
        <f>(4*3)*12</f>
        <v>144</v>
      </c>
      <c r="C6" s="12">
        <f>(4*12)*3</f>
        <v>144</v>
      </c>
      <c r="D6" s="12">
        <f>(8*12)*3</f>
        <v>288</v>
      </c>
      <c r="E6" s="12">
        <f>SUM(B6:D6)</f>
        <v>576</v>
      </c>
      <c r="F6" s="13">
        <v>2000</v>
      </c>
      <c r="G6" s="13">
        <f t="shared" si="2"/>
        <v>1152000</v>
      </c>
      <c r="H6" s="14">
        <f>(F6*14%)*E6</f>
        <v>161280</v>
      </c>
      <c r="I6" s="14">
        <f t="shared" si="0"/>
        <v>1313280</v>
      </c>
    </row>
    <row r="7" spans="1:9" x14ac:dyDescent="0.25">
      <c r="A7" s="11" t="s">
        <v>12</v>
      </c>
      <c r="B7" s="12">
        <v>12</v>
      </c>
      <c r="C7" s="12">
        <v>12</v>
      </c>
      <c r="D7" s="12">
        <v>14</v>
      </c>
      <c r="E7" s="12">
        <f>SUM(B7:D7)</f>
        <v>38</v>
      </c>
      <c r="F7" s="13">
        <f>(10000)</f>
        <v>10000</v>
      </c>
      <c r="G7" s="13">
        <f t="shared" si="2"/>
        <v>380000</v>
      </c>
      <c r="H7" s="14">
        <f t="shared" si="3"/>
        <v>53200.000000000007</v>
      </c>
      <c r="I7" s="14">
        <f t="shared" si="0"/>
        <v>433200</v>
      </c>
    </row>
    <row r="8" spans="1:9" x14ac:dyDescent="0.25">
      <c r="A8" s="7" t="s">
        <v>9</v>
      </c>
      <c r="B8" s="8">
        <v>9</v>
      </c>
      <c r="C8" s="16">
        <v>0</v>
      </c>
      <c r="D8" s="16">
        <v>0</v>
      </c>
      <c r="E8" s="8">
        <f>SUM(B8:D8)</f>
        <v>9</v>
      </c>
      <c r="F8" s="9">
        <f>(10000)</f>
        <v>10000</v>
      </c>
      <c r="G8" s="9">
        <f t="shared" si="2"/>
        <v>90000</v>
      </c>
      <c r="H8" s="10">
        <f>(F8*14%)*E8</f>
        <v>12600.000000000002</v>
      </c>
      <c r="I8" s="10">
        <f t="shared" si="0"/>
        <v>102600</v>
      </c>
    </row>
    <row r="9" spans="1:9" x14ac:dyDescent="0.25">
      <c r="A9" s="20" t="s">
        <v>16</v>
      </c>
      <c r="B9" s="21">
        <v>4</v>
      </c>
      <c r="C9" s="21">
        <v>0</v>
      </c>
      <c r="D9" s="21">
        <v>4</v>
      </c>
      <c r="E9" s="21">
        <v>40</v>
      </c>
      <c r="F9" s="22">
        <v>10000</v>
      </c>
      <c r="G9" s="22">
        <f>E9*F9</f>
        <v>400000</v>
      </c>
      <c r="H9" s="23">
        <f>(F9*14%)*36</f>
        <v>50400.000000000007</v>
      </c>
      <c r="I9" s="23">
        <f t="shared" si="0"/>
        <v>450400</v>
      </c>
    </row>
    <row r="10" spans="1:9" x14ac:dyDescent="0.25">
      <c r="G10" s="19">
        <f>SUM(G2:G8)</f>
        <v>2522000</v>
      </c>
      <c r="H10" s="19">
        <f>SUM(H2:H8)</f>
        <v>353080</v>
      </c>
      <c r="I10" s="19">
        <f>SUM(I2:I8)</f>
        <v>2875080</v>
      </c>
    </row>
    <row r="11" spans="1:9" x14ac:dyDescent="0.25">
      <c r="H11" s="3"/>
      <c r="I11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Version1</vt:lpstr>
      <vt:lpstr>Compare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 Blaauw</dc:creator>
  <cp:lastModifiedBy>Bethuel Sivhada</cp:lastModifiedBy>
  <cp:lastPrinted>2018-02-19T06:24:05Z</cp:lastPrinted>
  <dcterms:created xsi:type="dcterms:W3CDTF">2014-02-12T03:38:03Z</dcterms:created>
  <dcterms:modified xsi:type="dcterms:W3CDTF">2018-02-19T07:06:05Z</dcterms:modified>
</cp:coreProperties>
</file>