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APRIL 2021- MARCH 2022\Evaluation\CRE\Integraded Facilities Management\Pricing Template\PRICING TEMPLATE PER CLUSTER\"/>
    </mc:Choice>
  </mc:AlternateContent>
  <bookViews>
    <workbookView xWindow="0" yWindow="132" windowWidth="22980" windowHeight="9468"/>
  </bookViews>
  <sheets>
    <sheet name="LABOUR" sheetId="16" r:id="rId1"/>
    <sheet name="HYGIENE" sheetId="11" r:id="rId2"/>
    <sheet name="CLEANING SERVICES" sheetId="12" r:id="rId3"/>
    <sheet name="WASTE MANAGEMENT" sheetId="13" r:id="rId4"/>
    <sheet name="PEST CONTROL" sheetId="14" r:id="rId5"/>
    <sheet name="HIGH RISE WINDOW CLEANING" sheetId="15" r:id="rId6"/>
  </sheets>
  <externalReferences>
    <externalReference r:id="rId7"/>
  </externalReferences>
  <definedNames>
    <definedName name="_xlnm._FilterDatabase" localSheetId="5" hidden="1">'HIGH RISE WINDOW CLEANING'!$D$10:$D$65</definedName>
    <definedName name="BuildingStandard">[1]Lookup!$N$3:$N$4</definedName>
    <definedName name="Mandatory1">[1]Lookup!$F$4:$F$5</definedName>
    <definedName name="NonMandatory">[1]Lookup!$H$4:$H$4</definedName>
    <definedName name="_xlnm.Print_Area" localSheetId="5">'HIGH RISE WINDOW CLEANING'!$B$1:$K$63</definedName>
    <definedName name="Region">[1]Lookup!$Q$3:$Q$77</definedName>
    <definedName name="YesNo">[1]Lookup!$B$3:$B$4</definedName>
  </definedNames>
  <calcPr calcId="162913"/>
</workbook>
</file>

<file path=xl/calcChain.xml><?xml version="1.0" encoding="utf-8"?>
<calcChain xmlns="http://schemas.openxmlformats.org/spreadsheetml/2006/main">
  <c r="E87" i="11" l="1"/>
  <c r="H70" i="11"/>
  <c r="H72" i="11" s="1"/>
  <c r="H69" i="11"/>
  <c r="H68" i="11"/>
  <c r="E33" i="12"/>
  <c r="E32" i="12"/>
  <c r="E31" i="12"/>
  <c r="D71" i="13"/>
  <c r="G53" i="13"/>
  <c r="G52" i="13"/>
  <c r="G51" i="13"/>
  <c r="G50" i="13"/>
  <c r="G49" i="13"/>
  <c r="G48" i="13"/>
  <c r="G47" i="13"/>
  <c r="G46" i="13"/>
  <c r="G43" i="13"/>
  <c r="G44" i="13"/>
  <c r="G45" i="13"/>
  <c r="G36" i="13"/>
  <c r="G35" i="13"/>
  <c r="G34" i="13"/>
  <c r="G33" i="13"/>
  <c r="G32" i="13"/>
  <c r="G31" i="13"/>
  <c r="D132" i="14"/>
  <c r="E117" i="14"/>
  <c r="E114" i="14"/>
  <c r="E115" i="14"/>
  <c r="E99" i="14"/>
  <c r="E96" i="14"/>
  <c r="E97" i="14"/>
  <c r="E81" i="14"/>
  <c r="E82" i="14"/>
  <c r="E58" i="14"/>
  <c r="E57" i="14"/>
  <c r="E44" i="14"/>
  <c r="E35" i="14"/>
  <c r="E36" i="14"/>
  <c r="E28" i="14"/>
  <c r="E25" i="14"/>
  <c r="E26" i="14"/>
  <c r="I62" i="15"/>
  <c r="J62" i="15"/>
  <c r="E26" i="12" l="1"/>
  <c r="E25" i="12"/>
  <c r="H38" i="11"/>
  <c r="H37" i="11"/>
  <c r="H36" i="11"/>
  <c r="H60" i="11"/>
  <c r="H59" i="11"/>
  <c r="H58" i="11"/>
  <c r="C35" i="16"/>
  <c r="D35" i="16"/>
  <c r="C45" i="16"/>
  <c r="D45" i="16"/>
  <c r="C55" i="16"/>
  <c r="D55" i="16"/>
  <c r="H61" i="11" l="1"/>
  <c r="H62" i="11" s="1"/>
  <c r="H71" i="11"/>
  <c r="H63" i="11" l="1"/>
  <c r="I63" i="15"/>
  <c r="H55" i="11" l="1"/>
  <c r="H54" i="11"/>
  <c r="H53" i="11"/>
  <c r="H52" i="11"/>
  <c r="H51" i="11"/>
  <c r="H50" i="11"/>
  <c r="H49" i="11"/>
  <c r="H48" i="11"/>
  <c r="H47" i="11"/>
  <c r="H46" i="11"/>
  <c r="H45" i="11"/>
  <c r="H44" i="11"/>
  <c r="H43" i="11"/>
  <c r="H25" i="11"/>
  <c r="H26" i="11"/>
  <c r="H27" i="11"/>
  <c r="H28" i="11"/>
  <c r="H29" i="11"/>
  <c r="H30" i="11"/>
  <c r="H31" i="11"/>
  <c r="H32" i="11"/>
  <c r="H33" i="11"/>
  <c r="H34" i="11"/>
  <c r="H35" i="11"/>
  <c r="G30" i="13"/>
  <c r="G23" i="13"/>
  <c r="G24" i="13"/>
  <c r="G25" i="13"/>
  <c r="G26" i="13"/>
  <c r="G27" i="13"/>
  <c r="G28" i="13"/>
  <c r="G29" i="13"/>
  <c r="G22" i="13"/>
  <c r="E116" i="14"/>
  <c r="E106" i="14"/>
  <c r="E107" i="14"/>
  <c r="E108" i="14"/>
  <c r="E109" i="14"/>
  <c r="E110" i="14"/>
  <c r="E111" i="14"/>
  <c r="E112" i="14"/>
  <c r="E113" i="14"/>
  <c r="E98" i="14"/>
  <c r="E91" i="14"/>
  <c r="E92" i="14"/>
  <c r="E93" i="14"/>
  <c r="E94" i="14"/>
  <c r="E95" i="14"/>
  <c r="E84" i="14"/>
  <c r="E83" i="14"/>
  <c r="E68" i="14"/>
  <c r="E69" i="14"/>
  <c r="E70" i="14"/>
  <c r="E71" i="14"/>
  <c r="E72" i="14"/>
  <c r="E73" i="14"/>
  <c r="E74" i="14"/>
  <c r="E75" i="14"/>
  <c r="E76" i="14"/>
  <c r="E77" i="14"/>
  <c r="E78" i="14"/>
  <c r="E79" i="14"/>
  <c r="E80" i="14"/>
  <c r="E67" i="14"/>
  <c r="E60" i="14"/>
  <c r="E59" i="14"/>
  <c r="E45" i="14"/>
  <c r="E46" i="14"/>
  <c r="E47" i="14"/>
  <c r="E48" i="14"/>
  <c r="E49" i="14"/>
  <c r="E50" i="14"/>
  <c r="E51" i="14"/>
  <c r="E52" i="14"/>
  <c r="E53" i="14"/>
  <c r="E54" i="14"/>
  <c r="E55" i="14"/>
  <c r="E56" i="14"/>
  <c r="E37" i="14"/>
  <c r="E38" i="14" s="1"/>
  <c r="E34" i="14"/>
  <c r="E27" i="14"/>
  <c r="E22" i="14"/>
  <c r="E23" i="14"/>
  <c r="E24" i="14"/>
  <c r="E21" i="14"/>
  <c r="E105" i="14"/>
  <c r="E90" i="14"/>
  <c r="E23" i="12"/>
  <c r="E22" i="12"/>
  <c r="E24" i="12"/>
  <c r="H24" i="11"/>
  <c r="H56" i="11" l="1"/>
  <c r="H57" i="11" s="1"/>
  <c r="H73" i="11"/>
  <c r="H74" i="11" s="1"/>
  <c r="H75" i="11" l="1"/>
  <c r="H76" i="11" s="1"/>
  <c r="H77" i="11" s="1"/>
  <c r="H78" i="11" s="1"/>
  <c r="G37" i="13"/>
  <c r="H79" i="11" l="1"/>
  <c r="G38" i="13"/>
</calcChain>
</file>

<file path=xl/sharedStrings.xml><?xml version="1.0" encoding="utf-8"?>
<sst xmlns="http://schemas.openxmlformats.org/spreadsheetml/2006/main" count="770" uniqueCount="369">
  <si>
    <t>TENDER NUMBER</t>
  </si>
  <si>
    <t>TENDER NAME</t>
  </si>
  <si>
    <t xml:space="preserve">PROVISION OF INTEGRATED SOFT FACILITIES SERVICES </t>
  </si>
  <si>
    <t xml:space="preserve">SERVICE CATEGORIES: </t>
  </si>
  <si>
    <t>HYGIENE SERVICES</t>
  </si>
  <si>
    <t>NAME OF BIDDER:</t>
  </si>
  <si>
    <t>Notes:</t>
  </si>
  <si>
    <t>2. Bidders are not allowed to change the pricing template other than completing the green cells as per note 1 above.  Any changes by the bidders may result in their bid being non-responsive</t>
  </si>
  <si>
    <t>3. Bidder are to input the  company Name across all sheets on the spreadsheet.</t>
  </si>
  <si>
    <t>5. Bidders are required to submit a signed hardcopy and excel version of the pricing on a soft copy.</t>
  </si>
  <si>
    <t>6. The Bidders pricing is to remain firm for 180 days from the closing date of this tender; SARS reserves the right to negotiate with the recommended bidder prior to signing of the contract.</t>
  </si>
  <si>
    <t>7 Bidders must note that the number of  Quantities indicated in this pricing template are estimates. These numbers will be used for comparative pricing evaluation purposes and the final number will be negotiated with the winning bidder post tender award.</t>
  </si>
  <si>
    <t>TABLE 1.1 : HYGIENE  EQUIPMENT RENTAL</t>
  </si>
  <si>
    <t>ITEM</t>
  </si>
  <si>
    <t xml:space="preserve">EQUIPMENT RENTAL </t>
  </si>
  <si>
    <t>ESTIMATED QUANTITIES</t>
  </si>
  <si>
    <t>FREQUENCY</t>
  </si>
  <si>
    <t>UNIT COST 
(VAT EXCL.)</t>
  </si>
  <si>
    <t>ANNUAL COST 
(VAT EXCL.)</t>
  </si>
  <si>
    <t xml:space="preserve">Sanitary Hygiene (SHE Bin) </t>
  </si>
  <si>
    <t>Monthly rental</t>
  </si>
  <si>
    <t xml:space="preserve">Toilet roll holders TR3 </t>
  </si>
  <si>
    <t>Manual hand sanitizer Dispenser</t>
  </si>
  <si>
    <t xml:space="preserve">Automatic Airfreshner Dispenser </t>
  </si>
  <si>
    <t xml:space="preserve">Anti Theft Bracket :Automatic Air Freshener </t>
  </si>
  <si>
    <t>Manual Foam/Liquid  Soap Dispenser</t>
  </si>
  <si>
    <t>Manual Toilet Seat Sanitizer Dispenser</t>
  </si>
  <si>
    <t>Automatic Hand Paper Towel Dispenser</t>
  </si>
  <si>
    <t>Wall Mounted Waste Paper Bin</t>
  </si>
  <si>
    <t xml:space="preserve">Urinal Auto  Flusher </t>
  </si>
  <si>
    <t xml:space="preserve">Automatic toilet and men's urinal  sanitizer  Dispenser </t>
  </si>
  <si>
    <t xml:space="preserve">Nappy Bin </t>
  </si>
  <si>
    <t>Total Cost EXCL. VAT</t>
  </si>
  <si>
    <t xml:space="preserve"> VAT@15%</t>
  </si>
  <si>
    <t>SUB-TOTAL COST OF HYGIENE  EQUIPMENT RENTAL FOR 5 YEARS (VAT INCL)</t>
  </si>
  <si>
    <t>TABLE 1.2: HYGIENE CONSUMABLES SUPPLY</t>
  </si>
  <si>
    <t>CONSUMABLE SUPPLY</t>
  </si>
  <si>
    <t>Toilet paper-1 Ply with 500 sheets   ( bale of 48 rolls)</t>
  </si>
  <si>
    <t>Monthly supply</t>
  </si>
  <si>
    <t xml:space="preserve">Hand Paper Towel Refill- 2 Ply (folded Refill,120-150 sheets per pack 20 -25 packs per box ) </t>
  </si>
  <si>
    <t>Hand Paper Towel Refill- 2 Ply ( 6 Roll in a pack)</t>
  </si>
  <si>
    <t>Hand Washing liquid   Soap (5 Liters)</t>
  </si>
  <si>
    <t>Hand Washing Foam Soap Refill 800ml</t>
  </si>
  <si>
    <t>Manual Hand Sanitizer Refill 800ml</t>
  </si>
  <si>
    <t xml:space="preserve">Automatic Air Freshener  Canister </t>
  </si>
  <si>
    <t>Manual Toilet Seat Spray Sanitizer  refill 400ml</t>
  </si>
  <si>
    <t>Automatic toilet and men's urinal sanitizer refills</t>
  </si>
  <si>
    <t xml:space="preserve">Urinary Mats </t>
  </si>
  <si>
    <t xml:space="preserve">Clear Plastic Bin Liners For  Waste Paper Bin </t>
  </si>
  <si>
    <t>Bio-hazards water boxes with red liner</t>
  </si>
  <si>
    <t>Toilet paper-2 Ply with 350 sheets   (48 rolls)</t>
  </si>
  <si>
    <t>HYGIENE  CONSUMABLES SUPPLY  Yr. 1 (with profit)</t>
  </si>
  <si>
    <t>HYGIENE CONSUMABLES SUPPLY  Yr. 2 (with escalation + profit)</t>
  </si>
  <si>
    <t>HYGIENE CONSUMABLES SUPPLY Yr. 3 (with escalation+ profit)</t>
  </si>
  <si>
    <t>HYGIENE CONSUMABLES SUPPLY Yr. 4 (with escalation + profit)</t>
  </si>
  <si>
    <t>HYGIENE CONSUMABLES SUPPLY Yr. 5 (with escalation + profit)</t>
  </si>
  <si>
    <t>SUB-TOTAL COST OF HYGIENE SERVICES CONSUMABLES SUPPLY (VAT INCL)</t>
  </si>
  <si>
    <t>TABLE 1.3: CLEANING AND HYGIENE SERVICES</t>
  </si>
  <si>
    <t>CLEANING AND HYGIENE SERVICES</t>
  </si>
  <si>
    <t>TOTAL QUANTITY</t>
  </si>
  <si>
    <r>
      <t xml:space="preserve">She Bin Service 
</t>
    </r>
    <r>
      <rPr>
        <b/>
        <sz val="9"/>
        <color theme="1"/>
        <rFont val="Arial"/>
        <family val="2"/>
      </rPr>
      <t>Frequency -  Monthly</t>
    </r>
  </si>
  <si>
    <r>
      <t xml:space="preserve">Nappy Bin Service
</t>
    </r>
    <r>
      <rPr>
        <b/>
        <sz val="9"/>
        <rFont val="Arial"/>
        <family val="2"/>
      </rPr>
      <t xml:space="preserve">Frequency -  Monthly </t>
    </r>
  </si>
  <si>
    <r>
      <t xml:space="preserve">Deep cleaning of ablution areas(costing must include chemicals )
</t>
    </r>
    <r>
      <rPr>
        <b/>
        <sz val="9"/>
        <rFont val="Arial"/>
        <family val="2"/>
      </rPr>
      <t>Frequency Monthly</t>
    </r>
  </si>
  <si>
    <t>CLEANING AND HYGIENE SERVICES  Yr. 1 (with profit)</t>
  </si>
  <si>
    <t>CLEANING AND HYGIENE SERVICES  Yr. 2 (with escalation + profit)</t>
  </si>
  <si>
    <t>CLEANING AND HYGIENE SERVICES Yr. 3 (with escalation+ profit)</t>
  </si>
  <si>
    <t>CLEANING AND HYGIENE SERVICES Yr. 4 (with escalation + profit)</t>
  </si>
  <si>
    <t>CLEANING AND HYGIENE SERVICES Yr. 5 (with escalation + profit)</t>
  </si>
  <si>
    <t>SUB-TOTAL COST OF CLEANING AND HYGIENE SERVICES (VAT INCL)</t>
  </si>
  <si>
    <t xml:space="preserve">ANNUAL ESCALATION PERCENTAGE </t>
  </si>
  <si>
    <t>Description</t>
  </si>
  <si>
    <t>Year 2</t>
  </si>
  <si>
    <t>Year 3</t>
  </si>
  <si>
    <t>Year 4</t>
  </si>
  <si>
    <t>Year 5</t>
  </si>
  <si>
    <t>Comments</t>
  </si>
  <si>
    <t>Annual Escalation  (%)</t>
  </si>
  <si>
    <t>HYGIENE SERVICES TOTAL TENDERED AMOUNT (VAT INCL)</t>
  </si>
  <si>
    <t>Signature</t>
  </si>
  <si>
    <t>Date</t>
  </si>
  <si>
    <t>WESTERN CAPE, NORTHERN CAPE, EASTERN CAPE AND KWAZULU - NATAL</t>
  </si>
  <si>
    <t>PROVISION OF INTEGRATED SOFT FACILITIES SERVICES</t>
  </si>
  <si>
    <t>CLEANING SERVICES</t>
  </si>
  <si>
    <t>TABLE 1: CLEANING SERVICES  PRICE STRUCTURE: BORDERS</t>
  </si>
  <si>
    <t>Labour costs</t>
  </si>
  <si>
    <t>CLEANING PERSONNEL  PRICE STRUCTURE</t>
  </si>
  <si>
    <t>QTY</t>
  </si>
  <si>
    <t>RATE PER DAY- CLEANER 
(VAT EXCL.)</t>
  </si>
  <si>
    <t>SUB-TOTAL</t>
  </si>
  <si>
    <t>LABOUR COST + PROFIT FOR BORDER POST</t>
  </si>
  <si>
    <t>LABOUR COST + PROFIT FOR RELIEVERS (BORDER POST)</t>
  </si>
  <si>
    <t>SUB-TOTAL COST OF LABOUR (VAT INCL.)</t>
  </si>
  <si>
    <t>Cleaning materials &amp; chemicals</t>
  </si>
  <si>
    <t>Equipment and uniform</t>
  </si>
  <si>
    <t>VAT (15%)</t>
  </si>
  <si>
    <t xml:space="preserve">ANNUAL ESCALATION PERCENTAGE  FOR CLEANING SERVICES </t>
  </si>
  <si>
    <t>WASTE MANAGEMENT SERVICES</t>
  </si>
  <si>
    <r>
      <t>1. The Bidder must only complete "</t>
    </r>
    <r>
      <rPr>
        <b/>
        <sz val="12"/>
        <rFont val="Arial Narrow"/>
        <family val="2"/>
      </rPr>
      <t>ALL GREEN</t>
    </r>
    <r>
      <rPr>
        <sz val="12"/>
        <rFont val="Arial Narrow"/>
        <family val="2"/>
      </rPr>
      <t>" cells in full for all sheets provided.</t>
    </r>
  </si>
  <si>
    <r>
      <t xml:space="preserve">4. All prices provided by the bidder must </t>
    </r>
    <r>
      <rPr>
        <b/>
        <sz val="12"/>
        <rFont val="Arial Narrow"/>
        <family val="2"/>
      </rPr>
      <t>EXCLUDE VAT,</t>
    </r>
    <r>
      <rPr>
        <sz val="12"/>
        <rFont val="Arial Narrow"/>
        <family val="2"/>
      </rPr>
      <t xml:space="preserve"> the formulae in the tables will add VAT at 15% automatically. The prices must be given in South African Rand and must be all inclusive as no additional costs will be allowed.</t>
    </r>
  </si>
  <si>
    <t>]</t>
  </si>
  <si>
    <r>
      <t xml:space="preserve">8. Bidders to refer to the following points of the specification regarding the </t>
    </r>
    <r>
      <rPr>
        <b/>
        <sz val="12"/>
        <color theme="1"/>
        <rFont val="Arial Narrow"/>
        <family val="2"/>
      </rPr>
      <t>WASTE MANAGEMENT</t>
    </r>
    <r>
      <rPr>
        <sz val="12"/>
        <color theme="1"/>
        <rFont val="Arial Narrow"/>
        <family val="2"/>
      </rPr>
      <t xml:space="preserve"> to have a full understanding of the services required
</t>
    </r>
    <r>
      <rPr>
        <b/>
        <sz val="12"/>
        <color theme="1"/>
        <rFont val="Arial Narrow"/>
        <family val="2"/>
      </rPr>
      <t>3.2 SERVICE A2 - WASTE MANAGEMENT SERVICES
6. SPECIFICATIONS AND STANDARDS FOR WASTE MANAGEMENT</t>
    </r>
  </si>
  <si>
    <t>TABLE 1: RENTAL, CLEANING AND SANITISING OF COLOUR CODED WHEELIE BINS</t>
  </si>
  <si>
    <t>RENTAL, CLEANING AND SANITISING OF COLOUR CODED WHEELIE BINS</t>
  </si>
  <si>
    <t>UNIT</t>
  </si>
  <si>
    <t>FIXED MONTHLY COST (VAT EXCL.)</t>
  </si>
  <si>
    <t>ANNUAL COST (VAT EXCL.)</t>
  </si>
  <si>
    <t>240l wheelie bins (red, green, black, blue)</t>
  </si>
  <si>
    <t>Number</t>
  </si>
  <si>
    <t>General (non recyclable Waste) - Black)</t>
  </si>
  <si>
    <t>Recycled Waste - Paper and cardboard BLUE</t>
  </si>
  <si>
    <t>Recycled Waste - Glass GREEN</t>
  </si>
  <si>
    <t>Recyclable - Plastics and packaging RED</t>
  </si>
  <si>
    <t>Cleaning and sanitizing of wheelie bins</t>
  </si>
  <si>
    <t>unit</t>
  </si>
  <si>
    <t>6 cubic meter skip</t>
  </si>
  <si>
    <t>Hazardous Waste (PPE) waste box 15kg</t>
  </si>
  <si>
    <t>Hazardous Waste (Flourescent Tubes)</t>
  </si>
  <si>
    <t>WASTE MANAGEMENT Yr. 1 (with profit)</t>
  </si>
  <si>
    <t>WASTE MANAGEMENT Yr. 2 (with escalation + profit)</t>
  </si>
  <si>
    <t>WASTE MANAGEMENT  Yr. 3 (with escalation+ profit)</t>
  </si>
  <si>
    <t>WASTE MANAGEMENT Yr. 4 (with escalation + profit)</t>
  </si>
  <si>
    <t>WASTE MANAGEMENT Yr. 5 (with escalation + profit)</t>
  </si>
  <si>
    <t>SUB-TOTAL COST OF WASTE MANAGEMENT (VAT INCL)</t>
  </si>
  <si>
    <t>COLLECTION, TRANSPORTATION AND DISPOSAL</t>
  </si>
  <si>
    <t>General Waste disposal to landfill site</t>
  </si>
  <si>
    <t>tonne</t>
  </si>
  <si>
    <t>kg</t>
  </si>
  <si>
    <t>Hazardous Waste (PPE) - certificate to be issued</t>
  </si>
  <si>
    <t>Ad hoc hazardous waste assessment, collection, transportation, treatment and disposal fee (Flourescent Tubes, Batteries, etc.)</t>
  </si>
  <si>
    <t>SHREDDING AND DISPOSAL OF CONFIDENTIAL PAPER</t>
  </si>
  <si>
    <t xml:space="preserve"> UNIT COST  LABOUR (VAT EXCL.)</t>
  </si>
  <si>
    <t xml:space="preserve"> EQUIPMENT RENTAL COST (VAT EXCL.)</t>
  </si>
  <si>
    <t>Shredding and disposal of confidential paper and cardboard and plastic files. Certificate to be issued for the shredded confidential papers.</t>
  </si>
  <si>
    <t>service per KG</t>
  </si>
  <si>
    <t>WASTE RECYCLING PROGRAMME</t>
  </si>
  <si>
    <t>TOTAL COST</t>
  </si>
  <si>
    <t>Implement a waste recycling programme for SARS as per specifcation (once assessment of waste generation, advisory)</t>
  </si>
  <si>
    <t>Once</t>
  </si>
  <si>
    <t>WASTE MANAGEMENT TOTAL TENDERED AMOUNT (VAT INCL)</t>
  </si>
  <si>
    <r>
      <t xml:space="preserve">She Bin Service
</t>
    </r>
    <r>
      <rPr>
        <b/>
        <sz val="9"/>
        <rFont val="Arial"/>
        <family val="2"/>
      </rPr>
      <t>Frequency Bi- Monthly</t>
    </r>
  </si>
  <si>
    <t>PEST CONTROL SERVICES</t>
  </si>
  <si>
    <t>7. The current pest control contract will terminate at the end of November 2022. Bidders should therefore note that the pest control services Contract shall only commence after the current contract expiry date</t>
  </si>
  <si>
    <r>
      <t xml:space="preserve">8. Bidders to refer to the following points of the specification regarding the </t>
    </r>
    <r>
      <rPr>
        <b/>
        <sz val="12"/>
        <color theme="1"/>
        <rFont val="Arial Narrow"/>
        <family val="2"/>
      </rPr>
      <t>PEST CONTROL SERVICES</t>
    </r>
    <r>
      <rPr>
        <sz val="12"/>
        <color theme="1"/>
        <rFont val="Arial Narrow"/>
        <family val="2"/>
      </rPr>
      <t xml:space="preserve"> to have a full understanding of the services required
</t>
    </r>
    <r>
      <rPr>
        <b/>
        <sz val="12"/>
        <color theme="1"/>
        <rFont val="Arial Narrow"/>
        <family val="2"/>
      </rPr>
      <t>3.3 SERVICE A3 - PEST CONTROL SERVICES
5. SPECIFICATIONS AND STANDARDS FOR PEST CONTROL SERVICES</t>
    </r>
  </si>
  <si>
    <t>SERVICED ON SATURDAYS</t>
  </si>
  <si>
    <t>Office and Building Name</t>
  </si>
  <si>
    <t>Leased area m²</t>
  </si>
  <si>
    <t>Cost per m² (per Month VAT Excl..)</t>
  </si>
  <si>
    <t>Total Year 1 (Excl. VAT)</t>
  </si>
  <si>
    <t>Western Cape</t>
  </si>
  <si>
    <t>Cape Town (Project 166)</t>
  </si>
  <si>
    <t>Cape Town (Lower Long Branch Office)</t>
  </si>
  <si>
    <t>Mitchells Plain (Mitchells Plain Branch Office)</t>
  </si>
  <si>
    <t>Bellville (Sable Centre)</t>
  </si>
  <si>
    <t>Cape Town (Cape Town Scanner Site)</t>
  </si>
  <si>
    <t>SUB-TOTAL COST OF PEST CONTROL SERVICES (VAT INCL)</t>
  </si>
  <si>
    <t>Eastern Cape</t>
  </si>
  <si>
    <t>St Mary's Terrace, Branch Office</t>
  </si>
  <si>
    <t>Sanlam Building</t>
  </si>
  <si>
    <t>SERVICED ON WEEKDAYS</t>
  </si>
  <si>
    <t>Mossel Bay (Branch Office)</t>
  </si>
  <si>
    <t>Beaufort West (Branch Office)</t>
  </si>
  <si>
    <t>Oudtshoorn (Branch Office)</t>
  </si>
  <si>
    <t>Cape Town Harbour (Cape Town State Warehouse)</t>
  </si>
  <si>
    <t>Cape Town (Parliamentary Services Unit)</t>
  </si>
  <si>
    <t>Saldanha (Port of Saldanha)</t>
  </si>
  <si>
    <t>Paarl (Branch Office</t>
  </si>
  <si>
    <t>Worcester (Branch Office)</t>
  </si>
  <si>
    <t>Stellenbosch (Branch Office)</t>
  </si>
  <si>
    <t>Cape Town (Cape Town International)</t>
  </si>
  <si>
    <t>Epping (Cape Mail)</t>
  </si>
  <si>
    <t>Robertson</t>
  </si>
  <si>
    <t>Commissioner Office new - 3rd floor,120 Plein Street, Cape Town</t>
  </si>
  <si>
    <t>Cape Town (Passenger arrivals CIA)</t>
  </si>
  <si>
    <t>Kwazulu Natal</t>
  </si>
  <si>
    <t>Durban (Trescon Building)</t>
  </si>
  <si>
    <t>Pinetown (Branch Office)</t>
  </si>
  <si>
    <t>Pietermaritzburg (Branch Office)</t>
  </si>
  <si>
    <t>Newcastle (Branch Office)</t>
  </si>
  <si>
    <t>Durban (King Shaka International)</t>
  </si>
  <si>
    <t>Umhlanga (Branch Office)</t>
  </si>
  <si>
    <t>Port Shepstone (Branch Office)</t>
  </si>
  <si>
    <t>Richards Bay(Richards Bay Customs)</t>
  </si>
  <si>
    <t>Richards Bay (Richards Bay TPS)</t>
  </si>
  <si>
    <t>Richards Bay (Dwallings accomodation)</t>
  </si>
  <si>
    <t>Durban (Customs House/ Cato Creek)</t>
  </si>
  <si>
    <t>Durban (New Pier Scanner Unit)</t>
  </si>
  <si>
    <t>Durban (Albany House)</t>
  </si>
  <si>
    <t>Westville Detector Dog Unit</t>
  </si>
  <si>
    <t>Durban (New Pier States Warehouse)</t>
  </si>
  <si>
    <t>Uitenhage Office</t>
  </si>
  <si>
    <t>Port Elizabeth detector Dog Unit</t>
  </si>
  <si>
    <t>Port Elizabeth State Warehouse - 32 D Mowbrey Street, Newton Park</t>
  </si>
  <si>
    <t>Mthatha</t>
  </si>
  <si>
    <t>Waverley Building</t>
  </si>
  <si>
    <t>Port Elizabeth - Harrow Road (warehouse)</t>
  </si>
  <si>
    <t>George - Branch Office</t>
  </si>
  <si>
    <t>Nothern Cape</t>
  </si>
  <si>
    <t>Upington (Anchorley TPS &amp; Customs)</t>
  </si>
  <si>
    <t>Upington (Station Building)</t>
  </si>
  <si>
    <t>Nakop - Border Post Customs Warehouse</t>
  </si>
  <si>
    <t>Nakop  - Dwellings Accommodation rooms (20 single units)</t>
  </si>
  <si>
    <t>Nakop  - (Park Homes Park homes x 3)</t>
  </si>
  <si>
    <t>Vioolsdrift - Accommodation rooms (31 single units)</t>
  </si>
  <si>
    <t>Vioolsdrift - Park homes x 3 ( 2 bedroom units)</t>
  </si>
  <si>
    <t>Vioolsdrift - Park homes x 4 ( 3 bedroom units)</t>
  </si>
  <si>
    <t>Alexander Bay (Park Homes)</t>
  </si>
  <si>
    <t>Alexander Bay (Park Homes + storage)</t>
  </si>
  <si>
    <t>Monthly services</t>
  </si>
  <si>
    <t>Item Description</t>
  </si>
  <si>
    <t>Quantity</t>
  </si>
  <si>
    <t xml:space="preserve">Unit Price (Excl. VAT) </t>
  </si>
  <si>
    <t>Bait Station (Inclusive of Labour)</t>
  </si>
  <si>
    <t>Flycatcher (Inclusive of Labour)</t>
  </si>
  <si>
    <t>Air port Levies</t>
  </si>
  <si>
    <t>Annual  Escalation</t>
  </si>
  <si>
    <t>Percentage increase</t>
  </si>
  <si>
    <t>PEST CONTROL SERVICES TOTAL TENDERED AMOUNT (VAT INCL)</t>
  </si>
  <si>
    <t>CLUSTER B - COASTAL</t>
  </si>
  <si>
    <t>Recycled Waste (Paper), Glass, Plastics and packaging</t>
  </si>
  <si>
    <t xml:space="preserve">9.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</si>
  <si>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t xml:space="preserve">10. Pricing should be comprehensive and include as a minimum the following costs: 
1.1. Equipment Costs - The prices quoted must include a detailed schedule of equipment as per the quantities given in the equipment proposal.
1.2. Labour Costs - The prices quoted must be as per the quantities given in the labour proposal. Wages must conform to the minimum levels where applicable, as per statutory requirements.
1.3. Uniform and PPE Costs – as a minimum 2 sets of uniforms and PPE are issued per year and 1 set of safety shoes for the 36 months
1.4. Health &amp; Safety and Environmental Compliance as per the Functionality Bidder’s Proposal 
1.5. Any other costs such as administration, management, profit, etc.
</t>
  </si>
  <si>
    <r>
      <t xml:space="preserve">8. Bidders to refer to the following points of the specification regarding the Specialized Cleaning Services to have a full understanding of the services required
</t>
    </r>
    <r>
      <rPr>
        <b/>
        <sz val="12"/>
        <color theme="1"/>
        <rFont val="Arial Narrow"/>
        <family val="2"/>
      </rPr>
      <t xml:space="preserve">4.5 SPECIALISED CLEANING SERVICES </t>
    </r>
  </si>
  <si>
    <r>
      <t xml:space="preserve">8. Bidders to refer to the following points of the specification regarding the Hygiene Services to have a full understanding of the services required
</t>
    </r>
    <r>
      <rPr>
        <b/>
        <sz val="12"/>
        <color theme="1"/>
        <rFont val="Arial Narrow"/>
        <family val="2"/>
      </rPr>
      <t xml:space="preserve">3.1 - Service A1: HYGIENE AND SPECIALISED CLEANING SERVICE
4 4. SPECIFICATIONS AND STANDARDS FOR HYGIENE AND CLEANING  </t>
    </r>
  </si>
  <si>
    <t>The rental fee for Equipment must also include service fee for the equipment such as replacement of batteries , replacement of Automatic air fresheners etc.</t>
  </si>
  <si>
    <t>RFP 11/2021</t>
  </si>
  <si>
    <t>Total Other Cost per Day (Incl. VAT)</t>
  </si>
  <si>
    <t>Other costs - Day</t>
  </si>
  <si>
    <t>Total Other Costs per Day (Excl VAT)</t>
  </si>
  <si>
    <t xml:space="preserve">PRICING SCHEDULE FOR HIGH RISE WINDOW CLEANING SERVICES </t>
  </si>
  <si>
    <t>Bellville</t>
  </si>
  <si>
    <t>Sabel House</t>
  </si>
  <si>
    <t>Office</t>
  </si>
  <si>
    <t>Yearly</t>
  </si>
  <si>
    <t xml:space="preserve">Cape Town </t>
  </si>
  <si>
    <t>Revenue Building</t>
  </si>
  <si>
    <t>Project 166</t>
  </si>
  <si>
    <t>Cape Town</t>
  </si>
  <si>
    <t>C.T Airport</t>
  </si>
  <si>
    <t>C.T Airport Cargo Offices</t>
  </si>
  <si>
    <t>17 Lower Long Street</t>
  </si>
  <si>
    <t>Mossel Bay</t>
  </si>
  <si>
    <t>Customs Bldg</t>
  </si>
  <si>
    <t>Oudtshoorn</t>
  </si>
  <si>
    <t>Allied Building</t>
  </si>
  <si>
    <t>Paarl</t>
  </si>
  <si>
    <t>Rhoba Building</t>
  </si>
  <si>
    <t>Customs House</t>
  </si>
  <si>
    <t>Saldanha Bay</t>
  </si>
  <si>
    <t>Port Of Saldanha</t>
  </si>
  <si>
    <t>Stellenbosch</t>
  </si>
  <si>
    <t>Valerieda Centre</t>
  </si>
  <si>
    <t>Worcester</t>
  </si>
  <si>
    <t>Naude Building</t>
  </si>
  <si>
    <t>Harbour State Warehouse</t>
  </si>
  <si>
    <t>WHS</t>
  </si>
  <si>
    <t>CT Scanner Site</t>
  </si>
  <si>
    <t xml:space="preserve"> - </t>
  </si>
  <si>
    <t xml:space="preserve">Mitchell Plein </t>
  </si>
  <si>
    <t xml:space="preserve">Office </t>
  </si>
  <si>
    <t xml:space="preserve">Cowry Place </t>
  </si>
  <si>
    <t>90 Plein St</t>
  </si>
  <si>
    <t>Northern Cape</t>
  </si>
  <si>
    <t>Upington</t>
  </si>
  <si>
    <t>Ancorley Bldg</t>
  </si>
  <si>
    <t>Goods office, Railway Station</t>
  </si>
  <si>
    <t>Office WHS</t>
  </si>
  <si>
    <t>Beaufort West</t>
  </si>
  <si>
    <t xml:space="preserve">Capemail </t>
  </si>
  <si>
    <t>Kimberley</t>
  </si>
  <si>
    <t>Orange Toyota Building</t>
  </si>
  <si>
    <t>Nakop Border Post</t>
  </si>
  <si>
    <t>Nakop Border Post Ariamsvlei</t>
  </si>
  <si>
    <t>Border Post</t>
  </si>
  <si>
    <t>Vioolsdrift Border Post</t>
  </si>
  <si>
    <t>Vioolsdrift Richtersfeldt</t>
  </si>
  <si>
    <t>KwaZulu Natal</t>
  </si>
  <si>
    <t>Durban</t>
  </si>
  <si>
    <t>Trescon House</t>
  </si>
  <si>
    <t xml:space="preserve">Durban </t>
  </si>
  <si>
    <t>Customs Building &amp; Cato Creek</t>
  </si>
  <si>
    <t>Richards Bay</t>
  </si>
  <si>
    <t xml:space="preserve">Customs House </t>
  </si>
  <si>
    <t>Bay Side Mall</t>
  </si>
  <si>
    <t>New Pier Building warehouse + Prospecton Warehouse</t>
  </si>
  <si>
    <t xml:space="preserve">Customs Scanner Shed and Offices </t>
  </si>
  <si>
    <t xml:space="preserve">Office WHS </t>
  </si>
  <si>
    <t>Albany House</t>
  </si>
  <si>
    <t>King Shaka Int Airport</t>
  </si>
  <si>
    <t>Dube Trade Port Cargo Term</t>
  </si>
  <si>
    <t>Pietermaritzburg</t>
  </si>
  <si>
    <t>9 Armitage Road</t>
  </si>
  <si>
    <t>Umhlanga</t>
  </si>
  <si>
    <t>29 Equinox Drive</t>
  </si>
  <si>
    <t xml:space="preserve">Office   </t>
  </si>
  <si>
    <t>Pinetown</t>
  </si>
  <si>
    <t xml:space="preserve">Pinetown </t>
  </si>
  <si>
    <t>Newcastle</t>
  </si>
  <si>
    <t xml:space="preserve">Victoria Mall </t>
  </si>
  <si>
    <t>Durmail</t>
  </si>
  <si>
    <t>Port Shepstone</t>
  </si>
  <si>
    <t>16 Bisset Street</t>
  </si>
  <si>
    <t>Golela Border Post</t>
  </si>
  <si>
    <t>Lavumisa</t>
  </si>
  <si>
    <t>Quachasneck Border Post</t>
  </si>
  <si>
    <t>Eastern Cape, South Africa</t>
  </si>
  <si>
    <t>Port Elizabeth</t>
  </si>
  <si>
    <t>Revenue House</t>
  </si>
  <si>
    <t>Port Elizabeth-States Warehouse + Harrower Road Warehouse</t>
  </si>
  <si>
    <t>Uitenhage</t>
  </si>
  <si>
    <t>1 Young Revenue Building</t>
  </si>
  <si>
    <t xml:space="preserve">Hillcrest </t>
  </si>
  <si>
    <t>Sanlam building</t>
  </si>
  <si>
    <t>Forest Hill DDU</t>
  </si>
  <si>
    <t>DDU</t>
  </si>
  <si>
    <t>East London</t>
  </si>
  <si>
    <t>Waverley Park Phase 3</t>
  </si>
  <si>
    <t>George</t>
  </si>
  <si>
    <t>New George Office</t>
  </si>
  <si>
    <t>HIGH RISE WINDOWS CLEANING SERVICES</t>
  </si>
  <si>
    <t>LEASED AREA M²</t>
  </si>
  <si>
    <t>REGION</t>
  </si>
  <si>
    <t>CITY</t>
  </si>
  <si>
    <t>BUILDING</t>
  </si>
  <si>
    <t>BUILDING TYPE</t>
  </si>
  <si>
    <t xml:space="preserve">APPROXIMATE NO OF FLOORS </t>
  </si>
  <si>
    <t>COMMENTS</t>
  </si>
  <si>
    <t>TOTAL LABOUR &amp; CONSUMABLE COST  (INCL VAT)</t>
  </si>
  <si>
    <t>EQUIPMENT RENTAL COST (VAT INCL.)</t>
  </si>
  <si>
    <t xml:space="preserve">TOTAL COST  (INCLUSIVE OF VAT) </t>
  </si>
  <si>
    <t xml:space="preserve">TOTAL COST YEAR 1 (INCLUSIVE OF VAT) </t>
  </si>
  <si>
    <t>Annual  Escalation (Labour &amp; Consumables</t>
  </si>
  <si>
    <t>Capacity</t>
  </si>
  <si>
    <t>Company Representative: Name</t>
  </si>
  <si>
    <t>TOTAL</t>
  </si>
  <si>
    <t>Other (Please specify)</t>
  </si>
  <si>
    <t>Severance pay</t>
  </si>
  <si>
    <t>Workmen's Compensation</t>
  </si>
  <si>
    <t>Unemployment Insurance</t>
  </si>
  <si>
    <t>Leave Contribution</t>
  </si>
  <si>
    <t>Basic salary</t>
  </si>
  <si>
    <t>Night Shift Team Leader</t>
  </si>
  <si>
    <t>Day Shift Team Leader</t>
  </si>
  <si>
    <t xml:space="preserve">Salary Component </t>
  </si>
  <si>
    <t>Table 2.3  Salary breakdown Team Leader</t>
  </si>
  <si>
    <t>Night Shift Supervisor</t>
  </si>
  <si>
    <t>Day Shift Supervisor</t>
  </si>
  <si>
    <t>Table 2.2  Salary breakdown Supervisor</t>
  </si>
  <si>
    <t xml:space="preserve">Night Shift </t>
  </si>
  <si>
    <t>Day Shift</t>
  </si>
  <si>
    <t>Table 2.1 Salary breakdown  per worker aligned to the organogram and staff complement table</t>
  </si>
  <si>
    <t>Contracts Manager</t>
  </si>
  <si>
    <t>Salary per month (Cost to Company)</t>
  </si>
  <si>
    <t>Designation</t>
  </si>
  <si>
    <t xml:space="preserve">Table 1.3  Salaries per month for labour and supervision allocated </t>
  </si>
  <si>
    <t>DEEP CLEANING: Price for the deep leaning</t>
  </si>
  <si>
    <t>WASHING OF WALLS: Price for the cleaning (shampoo, wash, powder clean, etc.) of walls</t>
  </si>
  <si>
    <t xml:space="preserve">FLOODING CLEAN-UP: Price for mopping, vacuuming, shampoo of floors in the event of flooding etc. </t>
  </si>
  <si>
    <t>CARPET CLEANING: Price for the cleaning (shampoo, wash, powder clean, etc.) of carpets</t>
  </si>
  <si>
    <t>Rate per Square Meter</t>
  </si>
  <si>
    <t>Table 1.2  Adhoc services</t>
  </si>
  <si>
    <t>Saturdays</t>
  </si>
  <si>
    <t>Statutory holidays</t>
  </si>
  <si>
    <t>Normal weekdays</t>
  </si>
  <si>
    <t>Sundays</t>
  </si>
  <si>
    <t>Rate per 8 hour shift (Night Shift)</t>
  </si>
  <si>
    <t>Rate per 8 hour shift (Day Shift)</t>
  </si>
  <si>
    <t xml:space="preserve">Table 1.1 Additional Labour </t>
  </si>
  <si>
    <t>LABOUR</t>
  </si>
  <si>
    <t>Administration and Management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</si>
</sst>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R&quot;\ #,##0.00;&quot;R&quot;\ \-#,##0.00"/>
    <numFmt numFmtId="44" formatCode="_ &quot;R&quot;\ * #,##0.00_ ;_ &quot;R&quot;\ * \-#,##0.00_ ;_ &quot;R&quot;\ * &quot;-&quot;??_ ;_ @_ "/>
    <numFmt numFmtId="43" formatCode="_ * #,##0.00_ ;_ * \-#,##0.00_ ;_ * &quot;-&quot;??_ ;_ @_ "/>
    <numFmt numFmtId="164" formatCode="&quot;R&quot;\ #,##0.00"/>
    <numFmt numFmtId="165" formatCode="_-* #,##0.00_-;\-* #,##0.00_-;_-* &quot;-&quot;??_-;_-@_-"/>
    <numFmt numFmtId="166" formatCode="&quot;R&quot;#,##0.00"/>
  </numFmts>
  <fonts count="58" x14ac:knownFonts="1">
    <font>
      <sz val="11"/>
      <color theme="1"/>
      <name val="Calibri"/>
      <family val="2"/>
      <scheme val="minor"/>
    </font>
    <font>
      <sz val="10"/>
      <name val="Arial"/>
      <family val="2"/>
    </font>
    <font>
      <u/>
      <sz val="10"/>
      <color indexed="12"/>
      <name val="Arial"/>
      <family val="2"/>
    </font>
    <font>
      <sz val="11"/>
      <color theme="1"/>
      <name val="Arial Narrow"/>
      <family val="2"/>
    </font>
    <font>
      <sz val="11"/>
      <color theme="1"/>
      <name val="Calibri"/>
      <family val="2"/>
      <scheme val="minor"/>
    </font>
    <font>
      <sz val="9"/>
      <color theme="1"/>
      <name val="Arial"/>
      <family val="2"/>
    </font>
    <font>
      <sz val="11"/>
      <color theme="1"/>
      <name val="Arial"/>
      <family val="2"/>
    </font>
    <font>
      <b/>
      <sz val="10"/>
      <name val="Arial"/>
      <family val="2"/>
    </font>
    <font>
      <b/>
      <sz val="11"/>
      <color theme="1"/>
      <name val="Arial"/>
      <family val="2"/>
    </font>
    <font>
      <sz val="10"/>
      <color theme="0"/>
      <name val="Arial"/>
      <family val="2"/>
    </font>
    <font>
      <b/>
      <u/>
      <sz val="10"/>
      <color theme="1"/>
      <name val="Arial"/>
      <family val="2"/>
    </font>
    <font>
      <sz val="10"/>
      <color theme="1"/>
      <name val="Arial"/>
      <family val="2"/>
    </font>
    <font>
      <b/>
      <sz val="10"/>
      <color theme="1"/>
      <name val="Arial"/>
      <family val="2"/>
    </font>
    <font>
      <b/>
      <sz val="9"/>
      <color theme="1"/>
      <name val="Arial"/>
      <family val="2"/>
    </font>
    <font>
      <b/>
      <sz val="12"/>
      <color theme="0"/>
      <name val="Arial"/>
      <family val="2"/>
    </font>
    <font>
      <b/>
      <sz val="9"/>
      <name val="Arial"/>
      <family val="2"/>
    </font>
    <font>
      <b/>
      <sz val="9"/>
      <color indexed="8"/>
      <name val="Arial"/>
      <family val="2"/>
    </font>
    <font>
      <sz val="9"/>
      <name val="Arial"/>
      <family val="2"/>
    </font>
    <font>
      <b/>
      <u/>
      <sz val="9"/>
      <color theme="1"/>
      <name val="Arial"/>
      <family val="2"/>
    </font>
    <font>
      <b/>
      <sz val="9"/>
      <color theme="0"/>
      <name val="Arial"/>
      <family val="2"/>
    </font>
    <font>
      <b/>
      <sz val="11"/>
      <color theme="0"/>
      <name val="Arial"/>
      <family val="2"/>
    </font>
    <font>
      <b/>
      <sz val="11"/>
      <name val="Arial"/>
      <family val="2"/>
    </font>
    <font>
      <b/>
      <sz val="11"/>
      <color theme="1"/>
      <name val="Calibri"/>
      <family val="2"/>
      <scheme val="minor"/>
    </font>
    <font>
      <sz val="11"/>
      <name val="Arial"/>
      <family val="2"/>
    </font>
    <font>
      <b/>
      <sz val="11"/>
      <color rgb="FF000000"/>
      <name val="Arial"/>
      <family val="2"/>
    </font>
    <font>
      <sz val="11"/>
      <color rgb="FF000000"/>
      <name val="Arial"/>
      <family val="2"/>
    </font>
    <font>
      <b/>
      <sz val="11"/>
      <color rgb="FF000000"/>
      <name val="Calibri"/>
      <family val="2"/>
      <scheme val="minor"/>
    </font>
    <font>
      <b/>
      <u/>
      <sz val="11"/>
      <color theme="1"/>
      <name val="Arial"/>
      <family val="2"/>
    </font>
    <font>
      <b/>
      <u/>
      <sz val="11"/>
      <color theme="1"/>
      <name val="Arial Narrow"/>
      <family val="2"/>
    </font>
    <font>
      <sz val="12"/>
      <name val="Arial Narrow"/>
      <family val="2"/>
    </font>
    <font>
      <b/>
      <sz val="12"/>
      <name val="Arial Narrow"/>
      <family val="2"/>
    </font>
    <font>
      <sz val="12"/>
      <color rgb="FFFF0000"/>
      <name val="Arial Narrow"/>
      <family val="2"/>
    </font>
    <font>
      <sz val="12"/>
      <color theme="1"/>
      <name val="Arial Narrow"/>
      <family val="2"/>
    </font>
    <font>
      <b/>
      <sz val="12"/>
      <color theme="1"/>
      <name val="Arial Narrow"/>
      <family val="2"/>
    </font>
    <font>
      <b/>
      <sz val="12"/>
      <color theme="1"/>
      <name val="Arial"/>
      <family val="2"/>
    </font>
    <font>
      <b/>
      <sz val="10"/>
      <color indexed="8"/>
      <name val="Arial"/>
      <family val="2"/>
    </font>
    <font>
      <i/>
      <sz val="10"/>
      <color theme="1"/>
      <name val="Arial"/>
      <family val="2"/>
    </font>
    <font>
      <sz val="10"/>
      <color rgb="FFC00000"/>
      <name val="Arial"/>
      <family val="2"/>
    </font>
    <font>
      <b/>
      <sz val="10"/>
      <color theme="0"/>
      <name val="Arial"/>
      <family val="2"/>
    </font>
    <font>
      <b/>
      <sz val="12"/>
      <name val="Arial"/>
      <family val="2"/>
    </font>
    <font>
      <b/>
      <sz val="12"/>
      <color indexed="8"/>
      <name val="Arial"/>
      <family val="2"/>
    </font>
    <font>
      <sz val="10"/>
      <color indexed="8"/>
      <name val="Arial"/>
      <family val="2"/>
    </font>
    <font>
      <sz val="10"/>
      <color rgb="FF000000"/>
      <name val="Arial"/>
      <family val="2"/>
    </font>
    <font>
      <sz val="10"/>
      <color theme="1"/>
      <name val="Calibri"/>
      <family val="2"/>
      <scheme val="minor"/>
    </font>
    <font>
      <b/>
      <sz val="14"/>
      <color theme="1"/>
      <name val="Calibri"/>
      <family val="2"/>
      <scheme val="minor"/>
    </font>
    <font>
      <sz val="12"/>
      <color theme="0"/>
      <name val="Arial Narrow"/>
      <family val="2"/>
    </font>
    <font>
      <b/>
      <u/>
      <sz val="12"/>
      <color theme="1"/>
      <name val="Arial Narrow"/>
      <family val="2"/>
    </font>
    <font>
      <b/>
      <sz val="11"/>
      <color rgb="FFFF0000"/>
      <name val="Arial"/>
      <family val="2"/>
    </font>
    <font>
      <sz val="8"/>
      <color theme="1"/>
      <name val="Arial"/>
      <family val="2"/>
    </font>
    <font>
      <b/>
      <sz val="10"/>
      <color rgb="FF000000"/>
      <name val="Arial"/>
      <family val="2"/>
    </font>
    <font>
      <b/>
      <sz val="11"/>
      <color theme="1"/>
      <name val="Arial Narrow"/>
      <family val="2"/>
    </font>
    <font>
      <b/>
      <sz val="12"/>
      <color rgb="FFFFFFFF"/>
      <name val="Arial Narrow"/>
      <family val="2"/>
    </font>
    <font>
      <b/>
      <u/>
      <sz val="14"/>
      <color theme="1"/>
      <name val="Arial Narrow"/>
      <family val="2"/>
    </font>
    <font>
      <b/>
      <sz val="11"/>
      <color rgb="FFFFFFFF"/>
      <name val="Arial Narrow"/>
      <family val="2"/>
    </font>
    <font>
      <sz val="11"/>
      <color rgb="FFC00000"/>
      <name val="Arial Narrow"/>
      <family val="2"/>
    </font>
    <font>
      <sz val="11"/>
      <name val="Arial Narrow"/>
      <family val="2"/>
    </font>
    <font>
      <b/>
      <sz val="12"/>
      <color theme="0"/>
      <name val="Arial Narrow"/>
      <family val="2"/>
    </font>
    <font>
      <b/>
      <u/>
      <sz val="14"/>
      <name val="Arial Narrow"/>
      <family val="2"/>
    </font>
  </fonts>
  <fills count="1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22"/>
        <bgColor indexed="64"/>
      </patternFill>
    </fill>
    <fill>
      <patternFill patternType="solid">
        <fgColor theme="8" tint="-0.249977111117893"/>
        <bgColor indexed="64"/>
      </patternFill>
    </fill>
    <fill>
      <patternFill patternType="solid">
        <fgColor rgb="FF00B0F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3" tint="0.79998168889431442"/>
        <bgColor indexed="64"/>
      </patternFill>
    </fill>
    <fill>
      <patternFill patternType="solid">
        <fgColor theme="4"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style="thin">
        <color indexed="64"/>
      </top>
      <bottom/>
      <diagonal/>
    </border>
    <border>
      <left style="medium">
        <color indexed="64"/>
      </left>
      <right style="thin">
        <color auto="1"/>
      </right>
      <top style="thin">
        <color auto="1"/>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auto="1"/>
      </left>
      <right style="thin">
        <color auto="1"/>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auto="1"/>
      </left>
      <right/>
      <top style="medium">
        <color indexed="64"/>
      </top>
      <bottom style="medium">
        <color indexed="64"/>
      </bottom>
      <diagonal/>
    </border>
    <border>
      <left/>
      <right/>
      <top style="thin">
        <color indexed="64"/>
      </top>
      <bottom/>
      <diagonal/>
    </border>
    <border>
      <left/>
      <right/>
      <top/>
      <bottom style="thin">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indexed="64"/>
      </top>
      <bottom style="medium">
        <color indexed="64"/>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thin">
        <color auto="1"/>
      </left>
      <right/>
      <top style="thin">
        <color auto="1"/>
      </top>
      <bottom style="medium">
        <color indexed="64"/>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xf numFmtId="0" fontId="1" fillId="0" borderId="0"/>
    <xf numFmtId="0" fontId="2" fillId="0" borderId="0" applyNumberFormat="0" applyFill="0" applyBorder="0" applyAlignment="0" applyProtection="0">
      <alignment vertical="top"/>
      <protection locked="0"/>
    </xf>
    <xf numFmtId="43"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cellStyleXfs>
  <cellXfs count="578">
    <xf numFmtId="0" fontId="0" fillId="0" borderId="0" xfId="0"/>
    <xf numFmtId="0" fontId="5" fillId="0" borderId="0" xfId="0" applyFont="1"/>
    <xf numFmtId="0" fontId="5" fillId="0" borderId="0" xfId="0" applyFont="1" applyAlignment="1">
      <alignment horizontal="center"/>
    </xf>
    <xf numFmtId="0" fontId="6" fillId="0" borderId="0" xfId="0" applyFont="1" applyProtection="1"/>
    <xf numFmtId="0" fontId="7" fillId="0" borderId="14" xfId="0" applyFont="1" applyFill="1" applyBorder="1" applyAlignment="1" applyProtection="1"/>
    <xf numFmtId="0" fontId="8" fillId="0" borderId="0" xfId="0" applyFont="1" applyProtection="1"/>
    <xf numFmtId="0" fontId="3" fillId="2" borderId="18" xfId="0" applyFont="1" applyFill="1" applyBorder="1"/>
    <xf numFmtId="0" fontId="3" fillId="2" borderId="18" xfId="0" applyFont="1" applyFill="1" applyBorder="1" applyAlignment="1"/>
    <xf numFmtId="0" fontId="0" fillId="0" borderId="0" xfId="0" applyAlignment="1"/>
    <xf numFmtId="0" fontId="13" fillId="0" borderId="0" xfId="0" applyFont="1"/>
    <xf numFmtId="0" fontId="15" fillId="5" borderId="25" xfId="0" applyFont="1" applyFill="1" applyBorder="1" applyAlignment="1">
      <alignment horizontal="center" vertical="top" wrapText="1"/>
    </xf>
    <xf numFmtId="0" fontId="13" fillId="6" borderId="26" xfId="0" applyFont="1" applyFill="1" applyBorder="1" applyAlignment="1" applyProtection="1">
      <alignment vertical="top"/>
    </xf>
    <xf numFmtId="0" fontId="13" fillId="6" borderId="26" xfId="0" applyFont="1" applyFill="1" applyBorder="1" applyAlignment="1" applyProtection="1">
      <alignment horizontal="center" vertical="top"/>
    </xf>
    <xf numFmtId="0" fontId="13" fillId="6" borderId="26" xfId="0" applyFont="1" applyFill="1" applyBorder="1" applyAlignment="1" applyProtection="1">
      <alignment horizontal="center" vertical="top" wrapText="1"/>
    </xf>
    <xf numFmtId="0" fontId="16" fillId="7" borderId="27" xfId="0" applyFont="1" applyFill="1" applyBorder="1" applyAlignment="1">
      <alignment horizontal="center" vertical="top" wrapText="1"/>
    </xf>
    <xf numFmtId="0" fontId="5" fillId="0" borderId="28" xfId="0" applyFont="1" applyBorder="1" applyAlignment="1">
      <alignment horizontal="center"/>
    </xf>
    <xf numFmtId="0" fontId="5" fillId="2" borderId="29" xfId="0" applyFont="1" applyFill="1" applyBorder="1" applyAlignment="1">
      <alignment vertical="center" wrapText="1"/>
    </xf>
    <xf numFmtId="0" fontId="5" fillId="0" borderId="29" xfId="0" applyFont="1" applyBorder="1" applyAlignment="1" applyProtection="1">
      <alignment horizontal="center"/>
    </xf>
    <xf numFmtId="164" fontId="5" fillId="2" borderId="30" xfId="4" applyNumberFormat="1" applyFont="1" applyFill="1" applyBorder="1" applyProtection="1"/>
    <xf numFmtId="0" fontId="5" fillId="2" borderId="1" xfId="0" applyFont="1" applyFill="1" applyBorder="1" applyAlignment="1">
      <alignment vertical="center" wrapText="1"/>
    </xf>
    <xf numFmtId="0" fontId="5" fillId="0" borderId="1" xfId="0" applyFont="1" applyBorder="1" applyAlignment="1" applyProtection="1">
      <alignment horizontal="center"/>
    </xf>
    <xf numFmtId="164" fontId="5" fillId="3" borderId="1" xfId="4" applyNumberFormat="1" applyFont="1" applyFill="1" applyBorder="1" applyProtection="1">
      <protection locked="0"/>
    </xf>
    <xf numFmtId="0" fontId="5" fillId="2" borderId="1" xfId="0" applyFont="1" applyFill="1" applyBorder="1" applyAlignment="1">
      <alignment horizontal="left" vertical="top" wrapText="1"/>
    </xf>
    <xf numFmtId="0" fontId="17" fillId="2" borderId="1" xfId="0" applyFont="1" applyFill="1" applyBorder="1" applyAlignment="1">
      <alignment vertical="center" wrapText="1"/>
    </xf>
    <xf numFmtId="0" fontId="17" fillId="2" borderId="31" xfId="0" applyFont="1" applyFill="1" applyBorder="1" applyAlignment="1">
      <alignment vertical="center" wrapText="1"/>
    </xf>
    <xf numFmtId="164" fontId="5" fillId="3" borderId="31" xfId="4" applyNumberFormat="1" applyFont="1" applyFill="1" applyBorder="1" applyProtection="1">
      <protection locked="0"/>
    </xf>
    <xf numFmtId="0" fontId="5" fillId="0" borderId="1" xfId="0" applyFont="1" applyBorder="1" applyAlignment="1">
      <alignment horizontal="center"/>
    </xf>
    <xf numFmtId="164" fontId="5" fillId="2" borderId="33" xfId="4" applyNumberFormat="1" applyFont="1" applyFill="1" applyBorder="1" applyProtection="1"/>
    <xf numFmtId="164" fontId="13" fillId="2" borderId="27" xfId="4" applyNumberFormat="1" applyFont="1" applyFill="1" applyBorder="1" applyProtection="1"/>
    <xf numFmtId="0" fontId="15" fillId="2" borderId="0" xfId="0" applyFont="1" applyFill="1" applyBorder="1" applyAlignment="1">
      <alignment horizontal="center" vertical="center" wrapText="1"/>
    </xf>
    <xf numFmtId="164" fontId="5" fillId="2" borderId="0" xfId="4" applyNumberFormat="1" applyFont="1" applyFill="1" applyBorder="1" applyProtection="1"/>
    <xf numFmtId="0" fontId="15" fillId="5" borderId="15" xfId="0" applyFont="1" applyFill="1" applyBorder="1" applyAlignment="1">
      <alignment horizontal="center" vertical="top" wrapText="1"/>
    </xf>
    <xf numFmtId="0" fontId="17" fillId="2" borderId="29" xfId="0" applyFont="1" applyFill="1" applyBorder="1" applyAlignment="1">
      <alignment vertical="center" wrapText="1"/>
    </xf>
    <xf numFmtId="1" fontId="5" fillId="0" borderId="29" xfId="0" applyNumberFormat="1" applyFont="1" applyBorder="1" applyAlignment="1">
      <alignment horizontal="center"/>
    </xf>
    <xf numFmtId="0" fontId="5" fillId="0" borderId="29" xfId="0" applyFont="1" applyBorder="1" applyAlignment="1">
      <alignment horizontal="center"/>
    </xf>
    <xf numFmtId="164" fontId="5" fillId="3" borderId="29" xfId="0" applyNumberFormat="1" applyFont="1" applyFill="1" applyBorder="1"/>
    <xf numFmtId="164" fontId="5" fillId="3" borderId="1" xfId="0" applyNumberFormat="1" applyFont="1" applyFill="1" applyBorder="1"/>
    <xf numFmtId="0" fontId="5" fillId="0" borderId="31" xfId="0" applyFont="1" applyFill="1" applyBorder="1" applyAlignment="1">
      <alignment vertical="center" wrapText="1"/>
    </xf>
    <xf numFmtId="0" fontId="5" fillId="0" borderId="31" xfId="0" applyFont="1" applyBorder="1" applyAlignment="1">
      <alignment horizontal="center"/>
    </xf>
    <xf numFmtId="164" fontId="5" fillId="3" borderId="31" xfId="0" applyNumberFormat="1" applyFont="1" applyFill="1" applyBorder="1"/>
    <xf numFmtId="164" fontId="5" fillId="2" borderId="4" xfId="4" applyNumberFormat="1" applyFont="1" applyFill="1" applyBorder="1" applyProtection="1"/>
    <xf numFmtId="164" fontId="5" fillId="2" borderId="6" xfId="4" applyNumberFormat="1" applyFont="1" applyFill="1" applyBorder="1" applyProtection="1"/>
    <xf numFmtId="164" fontId="13" fillId="2" borderId="6" xfId="4" applyNumberFormat="1" applyFont="1" applyFill="1" applyBorder="1" applyProtection="1"/>
    <xf numFmtId="164" fontId="13" fillId="2" borderId="33" xfId="4" applyNumberFormat="1" applyFont="1" applyFill="1" applyBorder="1" applyProtection="1"/>
    <xf numFmtId="164" fontId="13" fillId="2" borderId="0" xfId="4" applyNumberFormat="1" applyFont="1" applyFill="1" applyBorder="1" applyProtection="1"/>
    <xf numFmtId="0" fontId="15" fillId="5" borderId="25" xfId="0" applyFont="1" applyFill="1" applyBorder="1" applyAlignment="1">
      <alignment vertical="center" wrapText="1"/>
    </xf>
    <xf numFmtId="0" fontId="13" fillId="6" borderId="26" xfId="0" applyFont="1" applyFill="1" applyBorder="1" applyProtection="1"/>
    <xf numFmtId="0" fontId="13" fillId="6" borderId="26" xfId="0" applyFont="1" applyFill="1" applyBorder="1" applyAlignment="1" applyProtection="1">
      <alignment horizontal="center"/>
    </xf>
    <xf numFmtId="164" fontId="5" fillId="3" borderId="1" xfId="6" applyNumberFormat="1" applyFont="1" applyFill="1" applyBorder="1" applyAlignment="1">
      <alignment horizontal="center" vertical="center"/>
    </xf>
    <xf numFmtId="7" fontId="5" fillId="0" borderId="6" xfId="0" applyNumberFormat="1" applyFont="1" applyBorder="1"/>
    <xf numFmtId="1" fontId="5" fillId="0" borderId="1" xfId="6" applyNumberFormat="1" applyFont="1" applyFill="1" applyBorder="1" applyAlignment="1">
      <alignment horizontal="center" vertical="center"/>
    </xf>
    <xf numFmtId="0" fontId="5" fillId="2" borderId="5" xfId="0" applyFont="1" applyFill="1" applyBorder="1" applyAlignment="1">
      <alignment horizontal="center" vertical="center" wrapText="1"/>
    </xf>
    <xf numFmtId="1" fontId="5" fillId="0" borderId="29" xfId="6" applyNumberFormat="1" applyFont="1" applyFill="1" applyBorder="1" applyAlignment="1">
      <alignment horizontal="center" vertical="center"/>
    </xf>
    <xf numFmtId="43" fontId="5" fillId="0" borderId="29" xfId="6" applyNumberFormat="1" applyFont="1" applyFill="1" applyBorder="1" applyAlignment="1">
      <alignment horizontal="center" vertical="center"/>
    </xf>
    <xf numFmtId="164" fontId="5" fillId="3" borderId="29" xfId="6" applyNumberFormat="1" applyFont="1" applyFill="1" applyBorder="1" applyAlignment="1">
      <alignment horizontal="center" vertical="center"/>
    </xf>
    <xf numFmtId="7" fontId="5" fillId="0" borderId="30" xfId="0" applyNumberFormat="1" applyFont="1" applyBorder="1"/>
    <xf numFmtId="0" fontId="19" fillId="4" borderId="15" xfId="0" applyFont="1" applyFill="1" applyBorder="1" applyAlignment="1">
      <alignment horizontal="center"/>
    </xf>
    <xf numFmtId="0" fontId="19" fillId="4" borderId="14" xfId="0" applyFont="1" applyFill="1" applyBorder="1" applyAlignment="1">
      <alignment horizontal="center"/>
    </xf>
    <xf numFmtId="0" fontId="20" fillId="4" borderId="14" xfId="0" applyFont="1" applyFill="1" applyBorder="1" applyAlignment="1">
      <alignment horizontal="center"/>
    </xf>
    <xf numFmtId="0" fontId="5" fillId="0" borderId="14" xfId="0" applyFont="1" applyBorder="1" applyAlignment="1">
      <alignment horizontal="left"/>
    </xf>
    <xf numFmtId="9" fontId="5" fillId="3" borderId="14" xfId="5" applyFont="1" applyFill="1" applyBorder="1"/>
    <xf numFmtId="9" fontId="5" fillId="3" borderId="23" xfId="5" applyFont="1" applyFill="1" applyBorder="1"/>
    <xf numFmtId="0" fontId="6" fillId="3" borderId="24" xfId="5" applyNumberFormat="1" applyFont="1" applyFill="1" applyBorder="1"/>
    <xf numFmtId="164" fontId="8" fillId="0" borderId="14" xfId="0" applyNumberFormat="1" applyFont="1" applyFill="1" applyBorder="1"/>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6" fillId="0" borderId="12" xfId="0" applyFont="1" applyBorder="1" applyAlignment="1" applyProtection="1">
      <alignment horizontal="center"/>
    </xf>
    <xf numFmtId="0" fontId="6" fillId="0" borderId="0" xfId="0" applyFont="1" applyAlignment="1" applyProtection="1">
      <alignment horizontal="left"/>
    </xf>
    <xf numFmtId="0" fontId="7" fillId="0" borderId="0" xfId="0" applyFont="1" applyFill="1" applyBorder="1" applyAlignment="1" applyProtection="1"/>
    <xf numFmtId="0" fontId="9" fillId="0" borderId="0" xfId="0" applyFont="1" applyFill="1" applyBorder="1" applyAlignment="1" applyProtection="1">
      <alignment horizontal="center"/>
    </xf>
    <xf numFmtId="0" fontId="8" fillId="0" borderId="0" xfId="0" applyFont="1" applyBorder="1" applyAlignment="1" applyProtection="1">
      <alignment horizontal="left" wrapText="1"/>
    </xf>
    <xf numFmtId="0" fontId="8" fillId="0" borderId="0" xfId="0" applyFont="1" applyBorder="1" applyAlignment="1" applyProtection="1">
      <alignment horizontal="center" wrapText="1"/>
    </xf>
    <xf numFmtId="165" fontId="8" fillId="2" borderId="0" xfId="0" applyNumberFormat="1" applyFont="1" applyFill="1" applyBorder="1" applyAlignment="1" applyProtection="1">
      <alignment wrapText="1"/>
    </xf>
    <xf numFmtId="0" fontId="8" fillId="0" borderId="0" xfId="0" applyFont="1" applyBorder="1" applyAlignment="1" applyProtection="1"/>
    <xf numFmtId="0" fontId="8" fillId="6" borderId="25" xfId="0" applyFont="1" applyFill="1" applyBorder="1" applyAlignment="1" applyProtection="1">
      <alignment horizontal="left" vertical="top"/>
    </xf>
    <xf numFmtId="0" fontId="8" fillId="6" borderId="26" xfId="0" applyFont="1" applyFill="1" applyBorder="1" applyAlignment="1" applyProtection="1">
      <alignment horizontal="center" vertical="top" wrapText="1"/>
    </xf>
    <xf numFmtId="0" fontId="8" fillId="6" borderId="34" xfId="0" applyFont="1" applyFill="1" applyBorder="1" applyAlignment="1" applyProtection="1">
      <alignment horizontal="center" vertical="top" wrapText="1"/>
    </xf>
    <xf numFmtId="0" fontId="6" fillId="0" borderId="35" xfId="0" applyFont="1" applyFill="1" applyBorder="1" applyAlignment="1" applyProtection="1">
      <alignment horizontal="left"/>
    </xf>
    <xf numFmtId="0" fontId="6" fillId="0" borderId="36" xfId="0" applyFont="1" applyBorder="1" applyProtection="1"/>
    <xf numFmtId="164" fontId="23" fillId="3" borderId="1" xfId="4" applyNumberFormat="1" applyFont="1" applyFill="1" applyBorder="1" applyProtection="1">
      <protection locked="0"/>
    </xf>
    <xf numFmtId="164" fontId="6" fillId="2" borderId="6" xfId="4" applyNumberFormat="1" applyFont="1" applyFill="1" applyBorder="1" applyProtection="1"/>
    <xf numFmtId="0" fontId="6" fillId="0" borderId="5" xfId="0" applyFont="1" applyFill="1" applyBorder="1" applyAlignment="1" applyProtection="1">
      <alignment horizontal="left" wrapText="1"/>
    </xf>
    <xf numFmtId="0" fontId="6" fillId="0" borderId="1" xfId="0" applyFont="1" applyBorder="1" applyProtection="1"/>
    <xf numFmtId="164" fontId="21" fillId="2" borderId="12" xfId="4" applyNumberFormat="1" applyFont="1" applyFill="1" applyBorder="1" applyProtection="1"/>
    <xf numFmtId="164" fontId="23" fillId="2" borderId="14" xfId="4" applyNumberFormat="1" applyFont="1" applyFill="1" applyBorder="1" applyProtection="1"/>
    <xf numFmtId="164" fontId="8" fillId="2" borderId="14" xfId="4" applyNumberFormat="1" applyFont="1" applyFill="1" applyBorder="1" applyAlignment="1" applyProtection="1"/>
    <xf numFmtId="0" fontId="6" fillId="0" borderId="0" xfId="0" applyFont="1" applyBorder="1" applyAlignment="1" applyProtection="1">
      <alignment horizontal="center" vertical="center" textRotation="90"/>
    </xf>
    <xf numFmtId="164" fontId="8" fillId="2" borderId="0" xfId="4" applyNumberFormat="1" applyFont="1" applyFill="1" applyBorder="1" applyAlignment="1" applyProtection="1"/>
    <xf numFmtId="164" fontId="24" fillId="3" borderId="14" xfId="0" applyNumberFormat="1" applyFont="1" applyFill="1" applyBorder="1" applyAlignment="1" applyProtection="1">
      <alignment horizontal="right" vertical="center" wrapText="1"/>
      <protection locked="0"/>
    </xf>
    <xf numFmtId="164" fontId="0" fillId="0" borderId="0" xfId="0" applyNumberFormat="1" applyFont="1" applyAlignment="1" applyProtection="1">
      <alignment vertical="center" wrapText="1"/>
    </xf>
    <xf numFmtId="164" fontId="24" fillId="3" borderId="12" xfId="0" applyNumberFormat="1" applyFont="1" applyFill="1" applyBorder="1" applyAlignment="1" applyProtection="1">
      <alignment horizontal="right" vertical="center"/>
      <protection locked="0"/>
    </xf>
    <xf numFmtId="164" fontId="24" fillId="3" borderId="14" xfId="0" applyNumberFormat="1" applyFont="1" applyFill="1" applyBorder="1" applyAlignment="1" applyProtection="1">
      <alignment horizontal="right" vertical="center"/>
      <protection locked="0"/>
    </xf>
    <xf numFmtId="164" fontId="24" fillId="0" borderId="14" xfId="0" applyNumberFormat="1" applyFont="1" applyFill="1" applyBorder="1" applyAlignment="1" applyProtection="1">
      <alignment horizontal="right" vertical="center"/>
    </xf>
    <xf numFmtId="164" fontId="22" fillId="0" borderId="0" xfId="0" applyNumberFormat="1" applyFont="1" applyAlignment="1" applyProtection="1">
      <alignment vertical="center" wrapText="1"/>
    </xf>
    <xf numFmtId="164" fontId="24" fillId="0" borderId="12" xfId="0" applyNumberFormat="1" applyFont="1" applyFill="1" applyBorder="1" applyAlignment="1" applyProtection="1">
      <alignment horizontal="right" vertical="center"/>
    </xf>
    <xf numFmtId="0" fontId="26" fillId="0" borderId="0" xfId="0" applyFont="1" applyBorder="1" applyAlignment="1" applyProtection="1">
      <alignment horizontal="center" vertical="center" textRotation="90" wrapText="1"/>
    </xf>
    <xf numFmtId="0" fontId="26" fillId="0" borderId="0" xfId="0" applyFont="1" applyFill="1" applyBorder="1" applyAlignment="1" applyProtection="1">
      <alignment horizontal="left" vertical="center"/>
    </xf>
    <xf numFmtId="164" fontId="26" fillId="0" borderId="0" xfId="0" applyNumberFormat="1" applyFont="1" applyFill="1" applyBorder="1" applyAlignment="1" applyProtection="1">
      <alignment horizontal="right" vertical="center"/>
    </xf>
    <xf numFmtId="0" fontId="26" fillId="0" borderId="0" xfId="0" applyFont="1" applyFill="1" applyBorder="1" applyAlignment="1" applyProtection="1">
      <alignment vertical="center"/>
    </xf>
    <xf numFmtId="0" fontId="6" fillId="0" borderId="0" xfId="0" applyFont="1" applyBorder="1" applyProtection="1"/>
    <xf numFmtId="0" fontId="20" fillId="4" borderId="15" xfId="0" applyFont="1" applyFill="1" applyBorder="1" applyAlignment="1">
      <alignment horizontal="center"/>
    </xf>
    <xf numFmtId="164" fontId="8" fillId="2" borderId="0" xfId="0" applyNumberFormat="1" applyFont="1" applyFill="1" applyBorder="1" applyAlignment="1" applyProtection="1">
      <alignment wrapText="1"/>
    </xf>
    <xf numFmtId="0" fontId="6" fillId="0" borderId="14" xfId="0" applyFont="1" applyBorder="1" applyAlignment="1">
      <alignment horizontal="left"/>
    </xf>
    <xf numFmtId="9" fontId="6" fillId="3" borderId="14" xfId="5" applyFont="1" applyFill="1" applyBorder="1"/>
    <xf numFmtId="9" fontId="6" fillId="3" borderId="23" xfId="5" applyFont="1" applyFill="1" applyBorder="1"/>
    <xf numFmtId="0" fontId="6" fillId="0" borderId="0" xfId="0" applyFont="1" applyFill="1" applyProtection="1"/>
    <xf numFmtId="0" fontId="6" fillId="0" borderId="0" xfId="0" applyFont="1" applyFill="1" applyBorder="1" applyAlignment="1">
      <alignment horizontal="left"/>
    </xf>
    <xf numFmtId="9" fontId="6" fillId="0" borderId="0" xfId="5" applyFont="1" applyFill="1" applyBorder="1"/>
    <xf numFmtId="0" fontId="6" fillId="0" borderId="0" xfId="5" applyNumberFormat="1" applyFont="1" applyFill="1" applyBorder="1"/>
    <xf numFmtId="164" fontId="8" fillId="0" borderId="0" xfId="0" applyNumberFormat="1" applyFont="1" applyFill="1" applyBorder="1" applyAlignment="1" applyProtection="1">
      <alignment wrapText="1"/>
    </xf>
    <xf numFmtId="0" fontId="11" fillId="0" borderId="0" xfId="0" applyFont="1"/>
    <xf numFmtId="0" fontId="28" fillId="2" borderId="19" xfId="0" applyFont="1" applyFill="1" applyBorder="1" applyAlignment="1"/>
    <xf numFmtId="0" fontId="28" fillId="2" borderId="20" xfId="0" applyFont="1" applyFill="1" applyBorder="1" applyAlignment="1"/>
    <xf numFmtId="0" fontId="28" fillId="2" borderId="21" xfId="0" applyFont="1" applyFill="1" applyBorder="1" applyAlignment="1"/>
    <xf numFmtId="0" fontId="7" fillId="5" borderId="25" xfId="0" applyFont="1" applyFill="1" applyBorder="1" applyAlignment="1">
      <alignment horizontal="center" vertical="top" wrapText="1"/>
    </xf>
    <xf numFmtId="0" fontId="12" fillId="6" borderId="26" xfId="0" applyFont="1" applyFill="1" applyBorder="1" applyAlignment="1" applyProtection="1">
      <alignment vertical="top" wrapText="1"/>
    </xf>
    <xf numFmtId="0" fontId="12" fillId="6" borderId="26" xfId="0" applyFont="1" applyFill="1" applyBorder="1" applyAlignment="1" applyProtection="1">
      <alignment horizontal="center" vertical="top"/>
    </xf>
    <xf numFmtId="0" fontId="12" fillId="6" borderId="26" xfId="0" applyFont="1" applyFill="1" applyBorder="1" applyAlignment="1" applyProtection="1">
      <alignment vertical="top"/>
    </xf>
    <xf numFmtId="0" fontId="12" fillId="6" borderId="26" xfId="0" applyFont="1" applyFill="1" applyBorder="1" applyAlignment="1" applyProtection="1">
      <alignment horizontal="center" vertical="top" wrapText="1"/>
    </xf>
    <xf numFmtId="0" fontId="35" fillId="7" borderId="27" xfId="0" applyFont="1" applyFill="1" applyBorder="1" applyAlignment="1">
      <alignment horizontal="center" vertical="top" wrapText="1"/>
    </xf>
    <xf numFmtId="0" fontId="12" fillId="0" borderId="29" xfId="0" applyFont="1" applyFill="1" applyBorder="1" applyAlignment="1">
      <alignment vertical="top"/>
    </xf>
    <xf numFmtId="0" fontId="11" fillId="0" borderId="29" xfId="0" applyFont="1" applyFill="1" applyBorder="1" applyAlignment="1">
      <alignment horizontal="center" vertical="top"/>
    </xf>
    <xf numFmtId="0" fontId="1" fillId="0" borderId="29" xfId="0" applyFont="1" applyFill="1" applyBorder="1" applyAlignment="1">
      <alignment horizontal="center" vertical="top"/>
    </xf>
    <xf numFmtId="164" fontId="12" fillId="3" borderId="29" xfId="4" applyNumberFormat="1" applyFont="1" applyFill="1" applyBorder="1" applyAlignment="1" applyProtection="1">
      <alignment vertical="top"/>
      <protection locked="0"/>
    </xf>
    <xf numFmtId="164" fontId="11" fillId="2" borderId="30" xfId="4" applyNumberFormat="1" applyFont="1" applyFill="1" applyBorder="1" applyAlignment="1" applyProtection="1">
      <alignment vertical="top"/>
    </xf>
    <xf numFmtId="0" fontId="36" fillId="0" borderId="1" xfId="0" applyFont="1" applyFill="1" applyBorder="1" applyAlignment="1">
      <alignment vertical="top"/>
    </xf>
    <xf numFmtId="0" fontId="1" fillId="0" borderId="1" xfId="0" applyFont="1" applyFill="1" applyBorder="1" applyAlignment="1">
      <alignment horizontal="center" vertical="top"/>
    </xf>
    <xf numFmtId="164" fontId="11" fillId="3" borderId="1" xfId="4" applyNumberFormat="1" applyFont="1" applyFill="1" applyBorder="1" applyAlignment="1" applyProtection="1">
      <alignment vertical="top"/>
      <protection locked="0"/>
    </xf>
    <xf numFmtId="0" fontId="11" fillId="0" borderId="1" xfId="0" applyFont="1" applyBorder="1" applyAlignment="1">
      <alignment vertical="top"/>
    </xf>
    <xf numFmtId="0" fontId="11" fillId="0" borderId="1" xfId="0" applyFont="1" applyBorder="1" applyAlignment="1">
      <alignment horizontal="center" vertical="top"/>
    </xf>
    <xf numFmtId="164" fontId="12" fillId="3" borderId="1" xfId="4" applyNumberFormat="1" applyFont="1" applyFill="1" applyBorder="1" applyAlignment="1" applyProtection="1">
      <alignment vertical="top"/>
      <protection locked="0"/>
    </xf>
    <xf numFmtId="0" fontId="11" fillId="0" borderId="1" xfId="0" applyFont="1" applyFill="1" applyBorder="1" applyAlignment="1">
      <alignment horizontal="center" vertical="top"/>
    </xf>
    <xf numFmtId="164" fontId="12" fillId="3" borderId="1" xfId="0" applyNumberFormat="1" applyFont="1" applyFill="1" applyBorder="1" applyAlignment="1">
      <alignment vertical="top"/>
    </xf>
    <xf numFmtId="0" fontId="1" fillId="0" borderId="1" xfId="0" applyFont="1" applyFill="1" applyBorder="1" applyAlignment="1">
      <alignment vertical="top"/>
    </xf>
    <xf numFmtId="164" fontId="11" fillId="2" borderId="4" xfId="4" applyNumberFormat="1" applyFont="1" applyFill="1" applyBorder="1" applyProtection="1"/>
    <xf numFmtId="0" fontId="11" fillId="0" borderId="0" xfId="0" applyFont="1" applyBorder="1" applyAlignment="1">
      <alignment vertical="top"/>
    </xf>
    <xf numFmtId="164" fontId="11" fillId="2" borderId="6" xfId="4" applyNumberFormat="1" applyFont="1" applyFill="1" applyBorder="1" applyProtection="1"/>
    <xf numFmtId="164" fontId="12" fillId="2" borderId="6" xfId="4" applyNumberFormat="1" applyFont="1" applyFill="1" applyBorder="1" applyProtection="1"/>
    <xf numFmtId="164" fontId="12" fillId="2" borderId="9" xfId="4" applyNumberFormat="1" applyFont="1" applyFill="1" applyBorder="1" applyProtection="1"/>
    <xf numFmtId="0" fontId="7" fillId="2" borderId="0" xfId="0" applyFont="1" applyFill="1" applyBorder="1" applyAlignment="1">
      <alignment horizontal="center" vertical="center" wrapText="1"/>
    </xf>
    <xf numFmtId="164" fontId="12" fillId="2" borderId="0" xfId="4" applyNumberFormat="1" applyFont="1" applyFill="1" applyBorder="1" applyProtection="1"/>
    <xf numFmtId="0" fontId="37" fillId="0" borderId="0" xfId="0" applyFont="1" applyFill="1" applyBorder="1" applyAlignment="1">
      <alignment horizontal="left" vertical="top"/>
    </xf>
    <xf numFmtId="0" fontId="11" fillId="0" borderId="0" xfId="0" applyFont="1" applyFill="1" applyBorder="1" applyAlignment="1">
      <alignment horizontal="left" vertical="top"/>
    </xf>
    <xf numFmtId="0" fontId="37" fillId="0" borderId="0" xfId="0" applyFont="1" applyFill="1" applyBorder="1" applyAlignment="1">
      <alignment horizontal="center" vertical="top"/>
    </xf>
    <xf numFmtId="43" fontId="11" fillId="2" borderId="0" xfId="4" applyFont="1" applyFill="1" applyBorder="1" applyAlignment="1" applyProtection="1">
      <alignment vertical="top"/>
    </xf>
    <xf numFmtId="0" fontId="11" fillId="0" borderId="0" xfId="0" applyFont="1" applyAlignment="1">
      <alignment vertical="top"/>
    </xf>
    <xf numFmtId="164" fontId="11" fillId="3" borderId="29" xfId="0" applyNumberFormat="1" applyFont="1" applyFill="1" applyBorder="1" applyAlignment="1">
      <alignment vertical="top"/>
    </xf>
    <xf numFmtId="0" fontId="11" fillId="0" borderId="5" xfId="0" applyFont="1" applyBorder="1" applyAlignment="1">
      <alignment horizontal="center" vertical="top"/>
    </xf>
    <xf numFmtId="0" fontId="1" fillId="0" borderId="1" xfId="0" applyFont="1" applyFill="1" applyBorder="1" applyAlignment="1">
      <alignment horizontal="left" vertical="top"/>
    </xf>
    <xf numFmtId="164" fontId="11" fillId="3" borderId="1" xfId="0" applyNumberFormat="1" applyFont="1" applyFill="1" applyBorder="1" applyAlignment="1">
      <alignment vertical="top"/>
    </xf>
    <xf numFmtId="0" fontId="1" fillId="0" borderId="1" xfId="0" applyFont="1" applyFill="1" applyBorder="1" applyAlignment="1">
      <alignment horizontal="left" vertical="top" wrapText="1"/>
    </xf>
    <xf numFmtId="0" fontId="11" fillId="0" borderId="0" xfId="0" applyFont="1" applyBorder="1"/>
    <xf numFmtId="0" fontId="11" fillId="0" borderId="0" xfId="0" applyFont="1" applyFill="1" applyBorder="1" applyAlignment="1">
      <alignment vertical="top" wrapText="1"/>
    </xf>
    <xf numFmtId="0" fontId="11" fillId="0" borderId="0" xfId="0" applyFont="1" applyBorder="1" applyAlignment="1">
      <alignment horizontal="center" vertical="top"/>
    </xf>
    <xf numFmtId="0" fontId="11" fillId="0" borderId="55" xfId="0" applyFont="1" applyBorder="1" applyAlignment="1">
      <alignment horizontal="center" vertical="top"/>
    </xf>
    <xf numFmtId="0" fontId="11" fillId="0" borderId="56" xfId="0" applyFont="1" applyFill="1" applyBorder="1" applyAlignment="1">
      <alignment horizontal="left" vertical="top" wrapText="1"/>
    </xf>
    <xf numFmtId="0" fontId="11" fillId="0" borderId="56" xfId="0" applyFont="1" applyBorder="1" applyAlignment="1">
      <alignment horizontal="center"/>
    </xf>
    <xf numFmtId="164" fontId="11" fillId="3" borderId="57" xfId="0" applyNumberFormat="1" applyFont="1" applyFill="1" applyBorder="1" applyAlignment="1">
      <alignment vertical="top"/>
    </xf>
    <xf numFmtId="0" fontId="7" fillId="0" borderId="0" xfId="0" applyFont="1" applyFill="1" applyBorder="1" applyAlignment="1">
      <alignment vertical="top" wrapText="1"/>
    </xf>
    <xf numFmtId="164" fontId="11" fillId="0" borderId="0" xfId="0" applyNumberFormat="1" applyFont="1" applyFill="1" applyBorder="1" applyAlignment="1">
      <alignment vertical="top"/>
    </xf>
    <xf numFmtId="0" fontId="38" fillId="4" borderId="15" xfId="0" applyFont="1" applyFill="1" applyBorder="1" applyAlignment="1">
      <alignment horizontal="center"/>
    </xf>
    <xf numFmtId="0" fontId="38" fillId="4" borderId="14" xfId="0" applyFont="1" applyFill="1" applyBorder="1" applyAlignment="1">
      <alignment horizontal="center"/>
    </xf>
    <xf numFmtId="0" fontId="11" fillId="0" borderId="14" xfId="0" applyFont="1" applyBorder="1" applyAlignment="1">
      <alignment horizontal="left"/>
    </xf>
    <xf numFmtId="9" fontId="11" fillId="3" borderId="14" xfId="5" applyFont="1" applyFill="1" applyBorder="1"/>
    <xf numFmtId="9" fontId="11" fillId="3" borderId="23" xfId="5" applyFont="1" applyFill="1" applyBorder="1"/>
    <xf numFmtId="0" fontId="11" fillId="0" borderId="0" xfId="0" applyFont="1" applyFill="1" applyBorder="1" applyAlignment="1">
      <alignment horizontal="left"/>
    </xf>
    <xf numFmtId="9" fontId="11" fillId="0" borderId="0" xfId="5" applyFont="1" applyFill="1" applyBorder="1"/>
    <xf numFmtId="0" fontId="11" fillId="0" borderId="0" xfId="0" applyFont="1" applyFill="1"/>
    <xf numFmtId="0" fontId="11" fillId="0" borderId="0" xfId="0" applyFont="1" applyFill="1" applyAlignment="1">
      <alignment horizontal="center"/>
    </xf>
    <xf numFmtId="0" fontId="11" fillId="0" borderId="0" xfId="0" applyFont="1" applyAlignment="1">
      <alignment horizontal="center"/>
    </xf>
    <xf numFmtId="0" fontId="11" fillId="0" borderId="0" xfId="0" applyFont="1" applyProtection="1"/>
    <xf numFmtId="0" fontId="11" fillId="0" borderId="0" xfId="0" applyFont="1" applyAlignment="1" applyProtection="1">
      <alignment horizontal="left"/>
    </xf>
    <xf numFmtId="1" fontId="17" fillId="0" borderId="1" xfId="6" applyNumberFormat="1" applyFont="1" applyFill="1" applyBorder="1" applyAlignment="1">
      <alignment horizontal="center" vertical="center"/>
    </xf>
    <xf numFmtId="0" fontId="0" fillId="0" borderId="0" xfId="0" applyFill="1"/>
    <xf numFmtId="0" fontId="39" fillId="0" borderId="0" xfId="0" applyFont="1" applyFill="1" applyBorder="1" applyAlignment="1" applyProtection="1">
      <alignment horizontal="center" vertical="center" wrapText="1"/>
    </xf>
    <xf numFmtId="0" fontId="35" fillId="7" borderId="2" xfId="0" applyFont="1" applyFill="1" applyBorder="1" applyAlignment="1">
      <alignment vertical="top" wrapText="1"/>
    </xf>
    <xf numFmtId="0" fontId="35" fillId="7" borderId="7" xfId="0" applyFont="1" applyFill="1" applyBorder="1" applyAlignment="1">
      <alignment vertical="top" wrapText="1"/>
    </xf>
    <xf numFmtId="0" fontId="41" fillId="2" borderId="28" xfId="0" applyFont="1" applyFill="1" applyBorder="1" applyAlignment="1">
      <alignment vertical="top" wrapText="1"/>
    </xf>
    <xf numFmtId="0" fontId="42" fillId="2" borderId="29" xfId="0" applyFont="1" applyFill="1" applyBorder="1" applyAlignment="1">
      <alignment horizontal="right" vertical="center" wrapText="1"/>
    </xf>
    <xf numFmtId="164" fontId="41" fillId="3" borderId="29" xfId="0" applyNumberFormat="1" applyFont="1" applyFill="1" applyBorder="1" applyAlignment="1">
      <alignment horizontal="right" wrapText="1"/>
    </xf>
    <xf numFmtId="164" fontId="11" fillId="0" borderId="30" xfId="0" applyNumberFormat="1" applyFont="1" applyBorder="1" applyAlignment="1">
      <alignment horizontal="right"/>
    </xf>
    <xf numFmtId="0" fontId="41" fillId="2" borderId="5" xfId="0" applyFont="1" applyFill="1" applyBorder="1" applyAlignment="1">
      <alignment vertical="top" wrapText="1"/>
    </xf>
    <xf numFmtId="0" fontId="11" fillId="2" borderId="1" xfId="0" applyFont="1" applyFill="1" applyBorder="1" applyAlignment="1">
      <alignment horizontal="right" vertical="center" wrapText="1"/>
    </xf>
    <xf numFmtId="164" fontId="41" fillId="3" borderId="1" xfId="0" applyNumberFormat="1" applyFont="1" applyFill="1" applyBorder="1" applyAlignment="1">
      <alignment horizontal="right" wrapText="1"/>
    </xf>
    <xf numFmtId="0" fontId="41" fillId="2" borderId="32" xfId="0" applyFont="1" applyFill="1" applyBorder="1" applyAlignment="1">
      <alignment vertical="top" wrapText="1"/>
    </xf>
    <xf numFmtId="0" fontId="11" fillId="2" borderId="31" xfId="0" applyFont="1" applyFill="1" applyBorder="1" applyAlignment="1">
      <alignment horizontal="right" vertical="center" wrapText="1"/>
    </xf>
    <xf numFmtId="164" fontId="41" fillId="3" borderId="31" xfId="0" applyNumberFormat="1" applyFont="1" applyFill="1" applyBorder="1" applyAlignment="1">
      <alignment horizontal="right" wrapText="1"/>
    </xf>
    <xf numFmtId="164" fontId="41" fillId="0" borderId="59" xfId="0" applyNumberFormat="1" applyFont="1" applyFill="1" applyBorder="1" applyAlignment="1">
      <alignment horizontal="right" wrapText="1"/>
    </xf>
    <xf numFmtId="44" fontId="35" fillId="0" borderId="0" xfId="0" applyNumberFormat="1" applyFont="1" applyFill="1" applyBorder="1" applyAlignment="1">
      <alignment horizontal="right" wrapText="1"/>
    </xf>
    <xf numFmtId="164" fontId="41" fillId="0" borderId="60" xfId="0" applyNumberFormat="1" applyFont="1" applyFill="1" applyBorder="1" applyAlignment="1">
      <alignment horizontal="right" wrapText="1"/>
    </xf>
    <xf numFmtId="164" fontId="35" fillId="0" borderId="27" xfId="0" applyNumberFormat="1" applyFont="1" applyFill="1" applyBorder="1" applyAlignment="1">
      <alignment horizontal="right" wrapText="1"/>
    </xf>
    <xf numFmtId="0" fontId="35" fillId="0" borderId="0" xfId="0" applyFont="1" applyFill="1" applyBorder="1" applyAlignment="1">
      <alignment vertical="top" wrapText="1"/>
    </xf>
    <xf numFmtId="0" fontId="41" fillId="2" borderId="28" xfId="0" applyFont="1" applyFill="1" applyBorder="1" applyAlignment="1">
      <alignment wrapText="1"/>
    </xf>
    <xf numFmtId="0" fontId="43" fillId="0" borderId="0" xfId="0" applyFont="1" applyAlignment="1"/>
    <xf numFmtId="0" fontId="41" fillId="2" borderId="5" xfId="0" applyFont="1" applyFill="1" applyBorder="1" applyAlignment="1">
      <alignment wrapText="1"/>
    </xf>
    <xf numFmtId="44" fontId="35" fillId="0" borderId="0" xfId="0" applyNumberFormat="1" applyFont="1" applyFill="1" applyBorder="1" applyAlignment="1">
      <alignment wrapText="1"/>
    </xf>
    <xf numFmtId="0" fontId="11" fillId="2" borderId="1" xfId="0" applyFont="1" applyFill="1" applyBorder="1" applyAlignment="1">
      <alignment horizontal="right" wrapText="1"/>
    </xf>
    <xf numFmtId="0" fontId="35" fillId="7" borderId="62" xfId="0" applyFont="1" applyFill="1" applyBorder="1" applyAlignment="1">
      <alignment vertical="top" wrapText="1"/>
    </xf>
    <xf numFmtId="0" fontId="35" fillId="7" borderId="12" xfId="0" applyFont="1" applyFill="1" applyBorder="1" applyAlignment="1">
      <alignment vertical="top" wrapText="1"/>
    </xf>
    <xf numFmtId="0" fontId="43" fillId="0" borderId="0" xfId="0" applyFont="1"/>
    <xf numFmtId="0" fontId="35" fillId="7" borderId="63" xfId="0" applyFont="1" applyFill="1" applyBorder="1" applyAlignment="1">
      <alignment vertical="top" wrapText="1"/>
    </xf>
    <xf numFmtId="0" fontId="1" fillId="2" borderId="28" xfId="0" applyFont="1" applyFill="1" applyBorder="1" applyAlignment="1">
      <alignment vertical="top" wrapText="1"/>
    </xf>
    <xf numFmtId="0" fontId="11" fillId="0" borderId="1" xfId="0" applyFont="1" applyBorder="1" applyAlignment="1">
      <alignment horizontal="right" vertical="center" wrapText="1"/>
    </xf>
    <xf numFmtId="0" fontId="11" fillId="0" borderId="31" xfId="0" applyFont="1" applyBorder="1" applyAlignment="1">
      <alignment horizontal="right" vertical="center" wrapText="1"/>
    </xf>
    <xf numFmtId="0" fontId="11" fillId="0" borderId="29" xfId="0" applyFont="1" applyBorder="1" applyAlignment="1">
      <alignment horizontal="right" vertical="center" wrapText="1"/>
    </xf>
    <xf numFmtId="0" fontId="1" fillId="2" borderId="28" xfId="0" applyFont="1" applyFill="1" applyBorder="1" applyAlignment="1">
      <alignment horizontal="left" vertical="center"/>
    </xf>
    <xf numFmtId="0" fontId="1" fillId="2" borderId="32" xfId="0" applyFont="1" applyFill="1" applyBorder="1" applyAlignment="1">
      <alignment horizontal="left" vertical="center"/>
    </xf>
    <xf numFmtId="0" fontId="6" fillId="0" borderId="0" xfId="0" applyFont="1" applyFill="1"/>
    <xf numFmtId="0" fontId="1" fillId="2" borderId="29" xfId="0" applyFont="1" applyFill="1" applyBorder="1" applyAlignment="1">
      <alignment horizontal="right" vertical="center" wrapText="1"/>
    </xf>
    <xf numFmtId="0" fontId="1" fillId="2" borderId="5" xfId="0" applyFont="1" applyFill="1" applyBorder="1" applyAlignment="1">
      <alignment vertical="top" wrapText="1"/>
    </xf>
    <xf numFmtId="0" fontId="1" fillId="2" borderId="1" xfId="0" applyFont="1" applyFill="1" applyBorder="1" applyAlignment="1">
      <alignment horizontal="right" vertical="center" wrapText="1"/>
    </xf>
    <xf numFmtId="0" fontId="11" fillId="2" borderId="18" xfId="0" applyFont="1" applyFill="1" applyBorder="1" applyAlignment="1">
      <alignment vertical="center" wrapText="1"/>
    </xf>
    <xf numFmtId="0" fontId="1" fillId="2" borderId="32" xfId="0" applyFont="1" applyFill="1" applyBorder="1" applyAlignment="1">
      <alignment vertical="top" wrapText="1"/>
    </xf>
    <xf numFmtId="0" fontId="1" fillId="2" borderId="31" xfId="0" applyFont="1" applyFill="1" applyBorder="1" applyAlignment="1">
      <alignment horizontal="right" vertical="center" wrapText="1"/>
    </xf>
    <xf numFmtId="0" fontId="0" fillId="0" borderId="0" xfId="0" applyBorder="1"/>
    <xf numFmtId="0" fontId="11" fillId="2" borderId="29" xfId="0" applyFont="1" applyFill="1" applyBorder="1" applyAlignment="1">
      <alignment horizontal="right" wrapText="1"/>
    </xf>
    <xf numFmtId="164" fontId="35" fillId="0" borderId="0" xfId="0" applyNumberFormat="1" applyFont="1" applyFill="1" applyBorder="1" applyAlignment="1">
      <alignment wrapText="1"/>
    </xf>
    <xf numFmtId="0" fontId="35" fillId="2" borderId="0" xfId="0" applyFont="1" applyFill="1" applyBorder="1" applyAlignment="1">
      <alignment vertical="top" wrapText="1"/>
    </xf>
    <xf numFmtId="0" fontId="0" fillId="2" borderId="0" xfId="0" applyFill="1" applyBorder="1"/>
    <xf numFmtId="0" fontId="43" fillId="2" borderId="0" xfId="0" applyFont="1" applyFill="1" applyBorder="1"/>
    <xf numFmtId="0" fontId="43" fillId="2" borderId="0" xfId="0" applyFont="1" applyFill="1"/>
    <xf numFmtId="0" fontId="40" fillId="12" borderId="15" xfId="0" applyFont="1" applyFill="1" applyBorder="1" applyAlignment="1">
      <alignment vertical="top" wrapText="1"/>
    </xf>
    <xf numFmtId="0" fontId="40" fillId="12" borderId="16" xfId="0" applyFont="1" applyFill="1" applyBorder="1" applyAlignment="1">
      <alignment vertical="top" wrapText="1"/>
    </xf>
    <xf numFmtId="0" fontId="40" fillId="12" borderId="17" xfId="0" applyFont="1" applyFill="1" applyBorder="1" applyAlignment="1">
      <alignment vertical="top" wrapText="1"/>
    </xf>
    <xf numFmtId="0" fontId="1" fillId="2" borderId="5" xfId="0" applyFont="1" applyFill="1" applyBorder="1" applyAlignment="1">
      <alignment horizontal="left" vertical="center"/>
    </xf>
    <xf numFmtId="0" fontId="11" fillId="2" borderId="18" xfId="0" applyFont="1" applyFill="1" applyBorder="1" applyAlignment="1">
      <alignment horizontal="left" wrapText="1"/>
    </xf>
    <xf numFmtId="0" fontId="1" fillId="2" borderId="5" xfId="0" applyFont="1" applyFill="1" applyBorder="1"/>
    <xf numFmtId="0" fontId="11" fillId="2" borderId="18" xfId="0" applyFont="1" applyFill="1" applyBorder="1"/>
    <xf numFmtId="0" fontId="1" fillId="2" borderId="5" xfId="0" applyFont="1" applyFill="1" applyBorder="1" applyAlignment="1">
      <alignment wrapText="1"/>
    </xf>
    <xf numFmtId="0" fontId="1" fillId="2" borderId="1" xfId="0" applyFont="1" applyFill="1" applyBorder="1" applyAlignment="1">
      <alignment wrapText="1"/>
    </xf>
    <xf numFmtId="0" fontId="1" fillId="0" borderId="1" xfId="0" applyFont="1" applyBorder="1" applyAlignment="1">
      <alignment wrapText="1"/>
    </xf>
    <xf numFmtId="0" fontId="1" fillId="2" borderId="5" xfId="0" applyFont="1" applyFill="1" applyBorder="1" applyAlignment="1"/>
    <xf numFmtId="0" fontId="1" fillId="0" borderId="1" xfId="0" applyFont="1" applyBorder="1" applyAlignment="1"/>
    <xf numFmtId="0" fontId="1" fillId="2" borderId="32" xfId="0" applyFont="1" applyFill="1" applyBorder="1" applyAlignment="1"/>
    <xf numFmtId="0" fontId="1" fillId="0" borderId="31" xfId="0" applyFont="1" applyBorder="1" applyAlignment="1"/>
    <xf numFmtId="0" fontId="35" fillId="7" borderId="28" xfId="0" applyFont="1" applyFill="1" applyBorder="1" applyAlignment="1">
      <alignment horizontal="center" vertical="center" wrapText="1"/>
    </xf>
    <xf numFmtId="0" fontId="35" fillId="7" borderId="36" xfId="0" applyFont="1" applyFill="1" applyBorder="1" applyAlignment="1">
      <alignment horizontal="center" vertical="center" wrapText="1"/>
    </xf>
    <xf numFmtId="0" fontId="35" fillId="7" borderId="58" xfId="0" applyFont="1" applyFill="1" applyBorder="1" applyAlignment="1">
      <alignment horizontal="center" vertical="center" wrapText="1"/>
    </xf>
    <xf numFmtId="0" fontId="6" fillId="0" borderId="0" xfId="0" applyFont="1"/>
    <xf numFmtId="0" fontId="41" fillId="0" borderId="5" xfId="0" applyFont="1" applyBorder="1" applyAlignment="1">
      <alignment wrapText="1"/>
    </xf>
    <xf numFmtId="164" fontId="41" fillId="3" borderId="6" xfId="0" applyNumberFormat="1" applyFont="1" applyFill="1" applyBorder="1" applyAlignment="1">
      <alignment horizontal="right" wrapText="1"/>
    </xf>
    <xf numFmtId="0" fontId="41" fillId="0" borderId="7" xfId="0" applyFont="1" applyBorder="1" applyAlignment="1">
      <alignment wrapText="1"/>
    </xf>
    <xf numFmtId="0" fontId="41" fillId="0" borderId="8" xfId="0" applyFont="1" applyBorder="1" applyAlignment="1">
      <alignment wrapText="1"/>
    </xf>
    <xf numFmtId="164" fontId="41" fillId="3" borderId="9" xfId="0" applyNumberFormat="1" applyFont="1" applyFill="1" applyBorder="1" applyAlignment="1">
      <alignment wrapText="1"/>
    </xf>
    <xf numFmtId="0" fontId="41" fillId="0" borderId="0" xfId="0" applyFont="1" applyBorder="1" applyAlignment="1">
      <alignment wrapText="1"/>
    </xf>
    <xf numFmtId="0" fontId="41" fillId="0" borderId="0" xfId="0" applyFont="1" applyFill="1" applyBorder="1" applyAlignment="1">
      <alignment wrapText="1"/>
    </xf>
    <xf numFmtId="164" fontId="41" fillId="0" borderId="0" xfId="0" applyNumberFormat="1" applyFont="1" applyFill="1" applyBorder="1" applyAlignment="1">
      <alignment wrapText="1"/>
    </xf>
    <xf numFmtId="0" fontId="14" fillId="8" borderId="2" xfId="0" applyFont="1" applyFill="1" applyBorder="1" applyAlignment="1">
      <alignment wrapText="1"/>
    </xf>
    <xf numFmtId="0" fontId="14" fillId="8" borderId="3" xfId="0" applyFont="1" applyFill="1" applyBorder="1" applyAlignment="1">
      <alignment horizontal="center" wrapText="1"/>
    </xf>
    <xf numFmtId="0" fontId="6" fillId="0" borderId="7" xfId="0" applyFont="1" applyBorder="1" applyAlignment="1"/>
    <xf numFmtId="10" fontId="6" fillId="3" borderId="8" xfId="0" applyNumberFormat="1" applyFont="1" applyFill="1" applyBorder="1"/>
    <xf numFmtId="164" fontId="11" fillId="0" borderId="6" xfId="0" applyNumberFormat="1" applyFont="1" applyFill="1" applyBorder="1"/>
    <xf numFmtId="0" fontId="5" fillId="2" borderId="8" xfId="0" applyFont="1" applyFill="1" applyBorder="1" applyAlignment="1">
      <alignment vertical="center" wrapText="1"/>
    </xf>
    <xf numFmtId="1" fontId="5" fillId="0" borderId="8" xfId="6" applyNumberFormat="1" applyFont="1" applyFill="1" applyBorder="1" applyAlignment="1">
      <alignment horizontal="center" vertical="center"/>
    </xf>
    <xf numFmtId="164" fontId="5" fillId="3" borderId="8" xfId="6" applyNumberFormat="1" applyFont="1" applyFill="1" applyBorder="1" applyAlignment="1">
      <alignment horizontal="center" vertical="center"/>
    </xf>
    <xf numFmtId="7" fontId="5" fillId="0" borderId="9" xfId="0" applyNumberFormat="1" applyFont="1" applyBorder="1"/>
    <xf numFmtId="0" fontId="11" fillId="0" borderId="0" xfId="0" applyFont="1" applyFill="1" applyBorder="1" applyAlignment="1">
      <alignment horizontal="left" vertical="top" wrapText="1"/>
    </xf>
    <xf numFmtId="0" fontId="11" fillId="0" borderId="0" xfId="0" applyFont="1" applyBorder="1" applyAlignment="1">
      <alignment horizontal="center"/>
    </xf>
    <xf numFmtId="0" fontId="37" fillId="0" borderId="0" xfId="0" applyFont="1"/>
    <xf numFmtId="0" fontId="1" fillId="0" borderId="1" xfId="0" applyFont="1" applyFill="1" applyBorder="1" applyAlignment="1">
      <alignment horizontal="left" vertical="center" wrapText="1"/>
    </xf>
    <xf numFmtId="0" fontId="1" fillId="0" borderId="1" xfId="0" applyFont="1" applyBorder="1" applyAlignment="1">
      <alignment horizontal="center" vertical="top"/>
    </xf>
    <xf numFmtId="0" fontId="11" fillId="0" borderId="29" xfId="0" applyFont="1" applyBorder="1" applyAlignment="1">
      <alignment horizontal="center" vertical="top"/>
    </xf>
    <xf numFmtId="0" fontId="11" fillId="0" borderId="29" xfId="0" applyFont="1" applyFill="1" applyBorder="1" applyAlignment="1">
      <alignment horizontal="left" vertical="top" wrapText="1"/>
    </xf>
    <xf numFmtId="0" fontId="7" fillId="5" borderId="26" xfId="0" applyFont="1" applyFill="1" applyBorder="1" applyAlignment="1">
      <alignment horizontal="center" vertical="top" wrapText="1"/>
    </xf>
    <xf numFmtId="0" fontId="37" fillId="0" borderId="0" xfId="0" applyFont="1" applyBorder="1"/>
    <xf numFmtId="0" fontId="7" fillId="5" borderId="34" xfId="0" applyFont="1" applyFill="1" applyBorder="1" applyAlignment="1">
      <alignment horizontal="center" vertical="top" wrapText="1"/>
    </xf>
    <xf numFmtId="0" fontId="15" fillId="5" borderId="14" xfId="0" applyFont="1" applyFill="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pplyProtection="1">
      <alignment horizontal="center"/>
    </xf>
    <xf numFmtId="164" fontId="5" fillId="3" borderId="3" xfId="4" applyNumberFormat="1" applyFont="1" applyFill="1" applyBorder="1" applyProtection="1">
      <protection locked="0"/>
    </xf>
    <xf numFmtId="0" fontId="5" fillId="0" borderId="55" xfId="0" applyFont="1" applyBorder="1" applyAlignment="1">
      <alignment horizontal="center"/>
    </xf>
    <xf numFmtId="0" fontId="17" fillId="2" borderId="8" xfId="0" applyFont="1" applyFill="1" applyBorder="1" applyAlignment="1">
      <alignment vertical="center" wrapText="1"/>
    </xf>
    <xf numFmtId="0" fontId="5" fillId="0" borderId="56" xfId="0" applyFont="1" applyBorder="1" applyAlignment="1" applyProtection="1">
      <alignment horizontal="center"/>
    </xf>
    <xf numFmtId="0" fontId="5" fillId="0" borderId="8" xfId="0" applyFont="1" applyBorder="1" applyAlignment="1" applyProtection="1">
      <alignment horizontal="center"/>
    </xf>
    <xf numFmtId="164" fontId="5" fillId="3" borderId="8" xfId="4" applyNumberFormat="1" applyFont="1" applyFill="1" applyBorder="1" applyProtection="1">
      <protection locked="0"/>
    </xf>
    <xf numFmtId="164" fontId="5" fillId="2" borderId="57" xfId="4" applyNumberFormat="1" applyFont="1" applyFill="1" applyBorder="1" applyProtection="1"/>
    <xf numFmtId="0" fontId="3" fillId="2" borderId="0" xfId="0" applyFont="1" applyFill="1" applyBorder="1"/>
    <xf numFmtId="0" fontId="11" fillId="2" borderId="0" xfId="0" applyFont="1" applyFill="1" applyBorder="1" applyAlignment="1">
      <alignment horizontal="left" vertical="top" wrapText="1"/>
    </xf>
    <xf numFmtId="0" fontId="30" fillId="0" borderId="14" xfId="0" applyFont="1" applyFill="1" applyBorder="1" applyAlignment="1" applyProtection="1"/>
    <xf numFmtId="0" fontId="30" fillId="2" borderId="15" xfId="0" applyFont="1" applyFill="1" applyBorder="1" applyAlignment="1" applyProtection="1">
      <alignment horizontal="left"/>
    </xf>
    <xf numFmtId="0" fontId="30" fillId="2" borderId="16" xfId="0" applyFont="1" applyFill="1" applyBorder="1" applyAlignment="1" applyProtection="1">
      <alignment horizontal="left"/>
    </xf>
    <xf numFmtId="0" fontId="30" fillId="2" borderId="17" xfId="0" applyFont="1" applyFill="1" applyBorder="1" applyAlignment="1" applyProtection="1">
      <alignment horizontal="left"/>
    </xf>
    <xf numFmtId="0" fontId="30" fillId="0" borderId="10" xfId="0" applyFont="1" applyFill="1" applyBorder="1" applyAlignment="1" applyProtection="1"/>
    <xf numFmtId="0" fontId="46" fillId="2" borderId="0" xfId="0" applyFont="1" applyFill="1" applyBorder="1" applyAlignment="1"/>
    <xf numFmtId="0" fontId="46" fillId="2" borderId="18" xfId="0" applyFont="1" applyFill="1" applyBorder="1" applyAlignment="1"/>
    <xf numFmtId="0" fontId="46" fillId="2" borderId="22" xfId="0" applyFont="1" applyFill="1" applyBorder="1" applyAlignment="1"/>
    <xf numFmtId="0" fontId="48" fillId="0" borderId="0" xfId="0" applyFont="1"/>
    <xf numFmtId="0" fontId="12" fillId="0" borderId="0" xfId="0" applyFont="1" applyProtection="1"/>
    <xf numFmtId="0" fontId="35" fillId="0" borderId="0" xfId="0" applyFont="1"/>
    <xf numFmtId="0" fontId="12" fillId="0" borderId="0" xfId="0" applyFont="1"/>
    <xf numFmtId="0" fontId="12" fillId="14" borderId="14" xfId="0" applyFont="1" applyFill="1" applyBorder="1" applyAlignment="1">
      <alignment vertical="center" wrapText="1"/>
    </xf>
    <xf numFmtId="0" fontId="12" fillId="14" borderId="14" xfId="0" applyFont="1" applyFill="1" applyBorder="1" applyAlignment="1">
      <alignment vertical="center"/>
    </xf>
    <xf numFmtId="0" fontId="11" fillId="0" borderId="29" xfId="0" applyFont="1" applyBorder="1" applyAlignment="1">
      <alignment vertical="center" wrapText="1"/>
    </xf>
    <xf numFmtId="0" fontId="11" fillId="0" borderId="5" xfId="0" applyFont="1" applyBorder="1"/>
    <xf numFmtId="0" fontId="11" fillId="0" borderId="1" xfId="0" applyFont="1" applyBorder="1"/>
    <xf numFmtId="3" fontId="11" fillId="2" borderId="1" xfId="0" applyNumberFormat="1" applyFont="1" applyFill="1" applyBorder="1" applyAlignment="1">
      <alignment horizontal="center"/>
    </xf>
    <xf numFmtId="0" fontId="11" fillId="2" borderId="1" xfId="0" applyFont="1" applyFill="1" applyBorder="1" applyAlignment="1">
      <alignment horizontal="center"/>
    </xf>
    <xf numFmtId="0" fontId="11" fillId="0" borderId="29" xfId="0" applyFont="1" applyBorder="1"/>
    <xf numFmtId="0" fontId="11" fillId="0" borderId="1" xfId="0" applyFont="1" applyBorder="1" applyAlignment="1">
      <alignment vertical="center" wrapText="1"/>
    </xf>
    <xf numFmtId="0" fontId="11" fillId="0" borderId="1" xfId="0" applyFont="1" applyBorder="1" applyAlignment="1">
      <alignment wrapText="1"/>
    </xf>
    <xf numFmtId="0" fontId="11" fillId="0" borderId="28" xfId="0" applyFont="1" applyBorder="1"/>
    <xf numFmtId="1" fontId="11" fillId="0" borderId="29" xfId="0" applyNumberFormat="1" applyFont="1" applyFill="1" applyBorder="1" applyAlignment="1">
      <alignment horizontal="center"/>
    </xf>
    <xf numFmtId="0" fontId="11" fillId="0" borderId="29" xfId="0" applyFont="1" applyFill="1" applyBorder="1" applyAlignment="1">
      <alignment horizontal="center"/>
    </xf>
    <xf numFmtId="1" fontId="11" fillId="0" borderId="1" xfId="0" applyNumberFormat="1" applyFont="1" applyFill="1" applyBorder="1" applyAlignment="1">
      <alignment horizontal="center"/>
    </xf>
    <xf numFmtId="0" fontId="11" fillId="0" borderId="1" xfId="0" applyFont="1" applyFill="1" applyBorder="1" applyAlignment="1">
      <alignment horizontal="center"/>
    </xf>
    <xf numFmtId="3" fontId="11" fillId="0" borderId="1" xfId="0" applyNumberFormat="1" applyFont="1" applyFill="1" applyBorder="1" applyAlignment="1">
      <alignment horizontal="center"/>
    </xf>
    <xf numFmtId="0" fontId="11" fillId="0" borderId="32" xfId="0" applyFont="1" applyBorder="1"/>
    <xf numFmtId="0" fontId="11" fillId="0" borderId="31" xfId="0" applyFont="1" applyBorder="1"/>
    <xf numFmtId="1" fontId="11" fillId="0" borderId="31" xfId="0" applyNumberFormat="1" applyFont="1" applyFill="1" applyBorder="1" applyAlignment="1">
      <alignment horizontal="center"/>
    </xf>
    <xf numFmtId="0" fontId="11" fillId="0" borderId="31" xfId="0" applyFont="1" applyFill="1" applyBorder="1" applyAlignment="1">
      <alignment horizontal="center"/>
    </xf>
    <xf numFmtId="3" fontId="11" fillId="0" borderId="64" xfId="0" applyNumberFormat="1" applyFont="1" applyFill="1" applyBorder="1" applyAlignment="1">
      <alignment horizontal="center"/>
    </xf>
    <xf numFmtId="0" fontId="11" fillId="0" borderId="53" xfId="0" applyFont="1" applyFill="1" applyBorder="1" applyAlignment="1">
      <alignment horizontal="center"/>
    </xf>
    <xf numFmtId="0" fontId="11" fillId="0" borderId="65" xfId="0" applyFont="1" applyBorder="1"/>
    <xf numFmtId="0" fontId="11" fillId="0" borderId="66" xfId="0" applyFont="1" applyBorder="1"/>
    <xf numFmtId="0" fontId="11" fillId="2" borderId="66" xfId="0" applyFont="1" applyFill="1" applyBorder="1" applyAlignment="1">
      <alignment horizontal="center"/>
    </xf>
    <xf numFmtId="0" fontId="11" fillId="0" borderId="28" xfId="0" applyFont="1" applyBorder="1" applyAlignment="1">
      <alignment vertical="center" wrapText="1"/>
    </xf>
    <xf numFmtId="0" fontId="11" fillId="0" borderId="30" xfId="0" applyFont="1" applyBorder="1"/>
    <xf numFmtId="0" fontId="11" fillId="0" borderId="6" xfId="0" applyFont="1" applyBorder="1"/>
    <xf numFmtId="0" fontId="42" fillId="0" borderId="5" xfId="0" applyFont="1" applyBorder="1" applyAlignment="1">
      <alignment vertical="center" wrapText="1"/>
    </xf>
    <xf numFmtId="0" fontId="11" fillId="0" borderId="5" xfId="0" applyFont="1" applyBorder="1" applyAlignment="1">
      <alignment vertical="center" wrapText="1"/>
    </xf>
    <xf numFmtId="0" fontId="12" fillId="14" borderId="25" xfId="0" applyFont="1" applyFill="1" applyBorder="1" applyAlignment="1">
      <alignment vertical="center" wrapText="1"/>
    </xf>
    <xf numFmtId="0" fontId="12" fillId="14" borderId="26" xfId="0" applyFont="1" applyFill="1" applyBorder="1" applyAlignment="1">
      <alignment vertical="center" wrapText="1"/>
    </xf>
    <xf numFmtId="0" fontId="12" fillId="14" borderId="16" xfId="0" applyFont="1" applyFill="1" applyBorder="1" applyAlignment="1">
      <alignment vertical="center" wrapText="1"/>
    </xf>
    <xf numFmtId="0" fontId="12" fillId="14" borderId="27" xfId="0" applyFont="1" applyFill="1" applyBorder="1" applyAlignment="1">
      <alignment vertical="center" wrapText="1"/>
    </xf>
    <xf numFmtId="164" fontId="11" fillId="3" borderId="29" xfId="0" applyNumberFormat="1" applyFont="1" applyFill="1" applyBorder="1" applyAlignment="1">
      <alignment vertical="center"/>
    </xf>
    <xf numFmtId="164" fontId="11" fillId="3" borderId="1" xfId="0" applyNumberFormat="1" applyFont="1" applyFill="1" applyBorder="1" applyAlignment="1">
      <alignment vertical="center"/>
    </xf>
    <xf numFmtId="164" fontId="12" fillId="14" borderId="8" xfId="0" applyNumberFormat="1" applyFont="1" applyFill="1" applyBorder="1"/>
    <xf numFmtId="0" fontId="12" fillId="0" borderId="9" xfId="0" applyFont="1" applyFill="1" applyBorder="1"/>
    <xf numFmtId="0" fontId="14" fillId="8" borderId="50" xfId="0" applyFont="1" applyFill="1" applyBorder="1" applyAlignment="1">
      <alignment wrapText="1"/>
    </xf>
    <xf numFmtId="0" fontId="14" fillId="8" borderId="4" xfId="0" applyFont="1" applyFill="1" applyBorder="1" applyAlignment="1">
      <alignment horizontal="center" wrapText="1"/>
    </xf>
    <xf numFmtId="0" fontId="6" fillId="0" borderId="54" xfId="0" applyFont="1" applyBorder="1" applyAlignment="1"/>
    <xf numFmtId="0" fontId="6" fillId="3" borderId="9" xfId="5" applyNumberFormat="1" applyFont="1" applyFill="1" applyBorder="1"/>
    <xf numFmtId="0" fontId="11" fillId="0" borderId="28" xfId="0" applyFont="1" applyBorder="1" applyAlignment="1">
      <alignment horizontal="center" vertical="top"/>
    </xf>
    <xf numFmtId="0" fontId="11" fillId="0" borderId="29" xfId="0" applyFont="1" applyBorder="1" applyAlignment="1">
      <alignment horizontal="left"/>
    </xf>
    <xf numFmtId="0" fontId="17" fillId="2" borderId="3" xfId="0" applyFont="1" applyFill="1" applyBorder="1" applyAlignment="1">
      <alignment vertical="center" wrapText="1"/>
    </xf>
    <xf numFmtId="0" fontId="17" fillId="0" borderId="3" xfId="0" applyFont="1" applyBorder="1" applyAlignment="1" applyProtection="1">
      <alignment horizontal="center"/>
    </xf>
    <xf numFmtId="0" fontId="1" fillId="0" borderId="29" xfId="0" applyFont="1" applyFill="1" applyBorder="1" applyAlignment="1">
      <alignment horizontal="left" vertical="top"/>
    </xf>
    <xf numFmtId="164" fontId="11" fillId="0" borderId="30" xfId="0" applyNumberFormat="1" applyFont="1" applyFill="1" applyBorder="1"/>
    <xf numFmtId="0" fontId="3" fillId="0" borderId="0" xfId="0" applyFont="1"/>
    <xf numFmtId="0" fontId="50" fillId="0" borderId="0" xfId="0" applyFont="1" applyAlignment="1" applyProtection="1">
      <alignment horizontal="center" vertical="center"/>
    </xf>
    <xf numFmtId="0" fontId="33" fillId="0" borderId="68" xfId="0" applyFont="1" applyBorder="1" applyAlignment="1" applyProtection="1">
      <alignment horizontal="center" vertical="center"/>
    </xf>
    <xf numFmtId="0" fontId="32" fillId="0" borderId="0" xfId="0" applyFont="1"/>
    <xf numFmtId="0" fontId="33" fillId="0" borderId="69" xfId="0" applyFont="1" applyBorder="1" applyAlignment="1" applyProtection="1">
      <alignment horizontal="center" vertical="center"/>
    </xf>
    <xf numFmtId="0" fontId="33" fillId="0" borderId="0" xfId="0" applyFont="1" applyAlignment="1" applyProtection="1">
      <alignment horizontal="center" vertical="center"/>
    </xf>
    <xf numFmtId="0" fontId="33" fillId="0" borderId="68" xfId="0" applyFont="1" applyBorder="1" applyAlignment="1" applyProtection="1">
      <alignment vertical="center"/>
    </xf>
    <xf numFmtId="0" fontId="32" fillId="0" borderId="69" xfId="0" applyFont="1" applyBorder="1"/>
    <xf numFmtId="164" fontId="33" fillId="0" borderId="70" xfId="0" applyNumberFormat="1" applyFont="1" applyBorder="1" applyAlignment="1">
      <alignment horizontal="right" vertical="center" wrapText="1" indent="6"/>
    </xf>
    <xf numFmtId="0" fontId="33" fillId="0" borderId="71" xfId="0" applyFont="1" applyBorder="1" applyAlignment="1">
      <alignment horizontal="left" vertical="center" wrapText="1" indent="1"/>
    </xf>
    <xf numFmtId="164" fontId="32" fillId="3" borderId="70" xfId="0" applyNumberFormat="1" applyFont="1" applyFill="1" applyBorder="1" applyAlignment="1">
      <alignment horizontal="right" vertical="center" wrapText="1"/>
    </xf>
    <xf numFmtId="0" fontId="32" fillId="0" borderId="71" xfId="0" applyFont="1" applyBorder="1" applyAlignment="1">
      <alignment horizontal="left" vertical="center" wrapText="1" indent="1"/>
    </xf>
    <xf numFmtId="0" fontId="51" fillId="15" borderId="72" xfId="0" applyFont="1" applyFill="1" applyBorder="1" applyAlignment="1">
      <alignment horizontal="left" vertical="center" wrapText="1"/>
    </xf>
    <xf numFmtId="0" fontId="51" fillId="15" borderId="73" xfId="0" applyFont="1" applyFill="1" applyBorder="1" applyAlignment="1">
      <alignment horizontal="left" vertical="center" wrapText="1" indent="1"/>
    </xf>
    <xf numFmtId="0" fontId="33" fillId="0" borderId="0" xfId="0" applyFont="1" applyBorder="1" applyAlignment="1">
      <alignment horizontal="left" vertical="center" wrapText="1" indent="6"/>
    </xf>
    <xf numFmtId="0" fontId="33" fillId="0" borderId="0" xfId="0" applyFont="1" applyBorder="1" applyAlignment="1">
      <alignment horizontal="left" vertical="center" wrapText="1" indent="1"/>
    </xf>
    <xf numFmtId="164" fontId="33" fillId="0" borderId="70" xfId="0" applyNumberFormat="1" applyFont="1" applyBorder="1" applyAlignment="1">
      <alignment horizontal="left" vertical="center" wrapText="1" indent="6"/>
    </xf>
    <xf numFmtId="0" fontId="33" fillId="0" borderId="74" xfId="0" applyFont="1" applyBorder="1" applyAlignment="1">
      <alignment horizontal="left" vertical="center" wrapText="1" indent="1"/>
    </xf>
    <xf numFmtId="164" fontId="32" fillId="3" borderId="17" xfId="0" applyNumberFormat="1" applyFont="1" applyFill="1" applyBorder="1" applyAlignment="1">
      <alignment horizontal="right" vertical="center" wrapText="1"/>
    </xf>
    <xf numFmtId="164" fontId="32" fillId="3" borderId="74" xfId="0" applyNumberFormat="1" applyFont="1" applyFill="1" applyBorder="1" applyAlignment="1">
      <alignment horizontal="right" vertical="center" wrapText="1"/>
    </xf>
    <xf numFmtId="0" fontId="32" fillId="0" borderId="75" xfId="0" applyFont="1" applyBorder="1" applyAlignment="1">
      <alignment horizontal="left" vertical="center" wrapText="1" indent="1"/>
    </xf>
    <xf numFmtId="164" fontId="32" fillId="3" borderId="76" xfId="0" applyNumberFormat="1" applyFont="1" applyFill="1" applyBorder="1" applyAlignment="1">
      <alignment horizontal="right" vertical="center" wrapText="1"/>
    </xf>
    <xf numFmtId="0" fontId="32" fillId="0" borderId="0" xfId="0" applyFont="1" applyAlignment="1">
      <alignment horizontal="center" vertical="center"/>
    </xf>
    <xf numFmtId="0" fontId="51" fillId="15" borderId="72" xfId="0" applyFont="1" applyFill="1" applyBorder="1" applyAlignment="1">
      <alignment horizontal="center" vertical="center" wrapText="1"/>
    </xf>
    <xf numFmtId="0" fontId="51" fillId="15" borderId="73" xfId="0" applyFont="1" applyFill="1" applyBorder="1" applyAlignment="1">
      <alignment horizontal="center" vertical="center" wrapText="1"/>
    </xf>
    <xf numFmtId="0" fontId="3" fillId="0" borderId="0" xfId="0" applyFont="1" applyAlignment="1">
      <alignment horizontal="left"/>
    </xf>
    <xf numFmtId="0" fontId="52" fillId="2" borderId="0" xfId="0" applyFont="1" applyFill="1" applyBorder="1" applyAlignment="1">
      <alignment horizontal="left"/>
    </xf>
    <xf numFmtId="166" fontId="3" fillId="3" borderId="70" xfId="0" applyNumberFormat="1" applyFont="1" applyFill="1" applyBorder="1" applyAlignment="1">
      <alignment horizontal="right" vertical="center" wrapText="1"/>
    </xf>
    <xf numFmtId="0" fontId="3" fillId="2" borderId="71" xfId="0" applyFont="1" applyFill="1" applyBorder="1" applyAlignment="1">
      <alignment horizontal="justify" vertical="center" wrapText="1"/>
    </xf>
    <xf numFmtId="0" fontId="53" fillId="15" borderId="72" xfId="0" applyFont="1" applyFill="1" applyBorder="1" applyAlignment="1">
      <alignment horizontal="justify" vertical="center" wrapText="1"/>
    </xf>
    <xf numFmtId="0" fontId="53" fillId="15" borderId="73" xfId="0" applyFont="1" applyFill="1" applyBorder="1" applyAlignment="1">
      <alignment horizontal="justify" vertical="center" wrapText="1"/>
    </xf>
    <xf numFmtId="0" fontId="54" fillId="0" borderId="0" xfId="0" applyFont="1"/>
    <xf numFmtId="0" fontId="54" fillId="2" borderId="0" xfId="0" applyFont="1" applyFill="1"/>
    <xf numFmtId="164" fontId="55" fillId="3" borderId="9" xfId="0" applyNumberFormat="1" applyFont="1" applyFill="1" applyBorder="1"/>
    <xf numFmtId="0" fontId="55" fillId="2" borderId="7" xfId="0" applyFont="1" applyFill="1" applyBorder="1" applyAlignment="1">
      <alignment wrapText="1"/>
    </xf>
    <xf numFmtId="164" fontId="55" fillId="3" borderId="6" xfId="0" applyNumberFormat="1" applyFont="1" applyFill="1" applyBorder="1"/>
    <xf numFmtId="0" fontId="55" fillId="2" borderId="5" xfId="0" applyFont="1" applyFill="1" applyBorder="1" applyAlignment="1">
      <alignment wrapText="1"/>
    </xf>
    <xf numFmtId="164" fontId="55" fillId="3" borderId="30" xfId="0" applyNumberFormat="1" applyFont="1" applyFill="1" applyBorder="1"/>
    <xf numFmtId="0" fontId="55" fillId="2" borderId="28" xfId="0" applyFont="1" applyFill="1" applyBorder="1" applyAlignment="1">
      <alignment wrapText="1"/>
    </xf>
    <xf numFmtId="0" fontId="56" fillId="15" borderId="27" xfId="0" applyFont="1" applyFill="1" applyBorder="1" applyAlignment="1">
      <alignment horizontal="center"/>
    </xf>
    <xf numFmtId="0" fontId="56" fillId="15" borderId="25" xfId="0" applyFont="1" applyFill="1" applyBorder="1" applyAlignment="1">
      <alignment horizontal="center"/>
    </xf>
    <xf numFmtId="164" fontId="3" fillId="3" borderId="57" xfId="0" applyNumberFormat="1" applyFont="1" applyFill="1" applyBorder="1"/>
    <xf numFmtId="164" fontId="3" fillId="3" borderId="78" xfId="0" applyNumberFormat="1" applyFont="1" applyFill="1" applyBorder="1"/>
    <xf numFmtId="0" fontId="3" fillId="2" borderId="7" xfId="0" applyFont="1" applyFill="1" applyBorder="1"/>
    <xf numFmtId="164" fontId="3" fillId="3" borderId="30" xfId="0" applyNumberFormat="1" applyFont="1" applyFill="1" applyBorder="1"/>
    <xf numFmtId="164" fontId="3" fillId="3" borderId="64" xfId="0" applyNumberFormat="1" applyFont="1" applyFill="1" applyBorder="1"/>
    <xf numFmtId="0" fontId="3" fillId="2" borderId="5" xfId="0" applyFont="1" applyFill="1" applyBorder="1"/>
    <xf numFmtId="164" fontId="3" fillId="3" borderId="79" xfId="0" applyNumberFormat="1" applyFont="1" applyFill="1" applyBorder="1"/>
    <xf numFmtId="0" fontId="3" fillId="2" borderId="35" xfId="0" applyFont="1" applyFill="1" applyBorder="1"/>
    <xf numFmtId="164" fontId="3" fillId="3" borderId="80" xfId="0" applyNumberFormat="1" applyFont="1" applyFill="1" applyBorder="1"/>
    <xf numFmtId="0" fontId="3" fillId="2" borderId="28" xfId="0" applyFont="1" applyFill="1" applyBorder="1"/>
    <xf numFmtId="0" fontId="3" fillId="0" borderId="0" xfId="0" applyFont="1" applyAlignment="1">
      <alignment horizontal="center"/>
    </xf>
    <xf numFmtId="0" fontId="56" fillId="15" borderId="14" xfId="0" applyFont="1" applyFill="1" applyBorder="1" applyAlignment="1">
      <alignment horizontal="center"/>
    </xf>
    <xf numFmtId="0" fontId="56" fillId="15" borderId="14" xfId="0" applyFont="1" applyFill="1" applyBorder="1" applyAlignment="1">
      <alignment horizontal="center" wrapText="1"/>
    </xf>
    <xf numFmtId="0" fontId="56" fillId="15" borderId="15" xfId="0" applyFont="1" applyFill="1" applyBorder="1" applyAlignment="1">
      <alignment horizontal="center"/>
    </xf>
    <xf numFmtId="0" fontId="45" fillId="0" borderId="0" xfId="0" applyFont="1" applyFill="1" applyBorder="1" applyAlignment="1" applyProtection="1"/>
    <xf numFmtId="0" fontId="45" fillId="0" borderId="0" xfId="0" applyFont="1" applyFill="1" applyBorder="1" applyAlignment="1" applyProtection="1">
      <alignment horizontal="center"/>
    </xf>
    <xf numFmtId="0" fontId="30" fillId="0" borderId="0" xfId="0" applyFont="1" applyFill="1" applyBorder="1" applyAlignment="1" applyProtection="1"/>
    <xf numFmtId="0" fontId="52" fillId="2" borderId="0" xfId="0" applyFont="1" applyFill="1" applyBorder="1" applyAlignment="1">
      <alignment horizontal="left"/>
    </xf>
    <xf numFmtId="0" fontId="33" fillId="0" borderId="15" xfId="0" applyFont="1" applyBorder="1" applyAlignment="1" applyProtection="1">
      <alignment horizontal="center"/>
    </xf>
    <xf numFmtId="0" fontId="33" fillId="0" borderId="17" xfId="0" applyFont="1" applyBorder="1" applyAlignment="1" applyProtection="1">
      <alignment horizontal="center"/>
    </xf>
    <xf numFmtId="0" fontId="30" fillId="2" borderId="15" xfId="0" applyFont="1" applyFill="1" applyBorder="1" applyAlignment="1" applyProtection="1">
      <alignment horizontal="center"/>
    </xf>
    <xf numFmtId="0" fontId="30" fillId="2" borderId="17" xfId="0" applyFont="1" applyFill="1" applyBorder="1" applyAlignment="1" applyProtection="1">
      <alignment horizontal="center"/>
    </xf>
    <xf numFmtId="0" fontId="30" fillId="0" borderId="15" xfId="0" applyFont="1" applyFill="1" applyBorder="1" applyAlignment="1" applyProtection="1">
      <alignment horizontal="left"/>
    </xf>
    <xf numFmtId="0" fontId="30" fillId="0" borderId="17" xfId="0" applyFont="1" applyFill="1" applyBorder="1" applyAlignment="1" applyProtection="1">
      <alignment horizontal="left"/>
    </xf>
    <xf numFmtId="0" fontId="45" fillId="3" borderId="15" xfId="0" applyFont="1" applyFill="1" applyBorder="1" applyAlignment="1" applyProtection="1">
      <alignment horizontal="center"/>
    </xf>
    <xf numFmtId="0" fontId="45" fillId="3" borderId="17" xfId="0" applyFont="1" applyFill="1" applyBorder="1" applyAlignment="1" applyProtection="1">
      <alignment horizontal="center"/>
    </xf>
    <xf numFmtId="0" fontId="52"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xf>
    <xf numFmtId="0" fontId="52" fillId="2" borderId="77" xfId="0" applyFont="1" applyFill="1" applyBorder="1" applyAlignment="1">
      <alignment horizontal="left"/>
    </xf>
    <xf numFmtId="0" fontId="15" fillId="2" borderId="5"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31"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4" fillId="4" borderId="15" xfId="0" applyFont="1" applyFill="1" applyBorder="1" applyAlignment="1" applyProtection="1">
      <alignment horizontal="center"/>
    </xf>
    <xf numFmtId="0" fontId="14" fillId="4" borderId="16" xfId="0" applyFont="1" applyFill="1" applyBorder="1" applyAlignment="1" applyProtection="1">
      <alignment horizontal="center"/>
    </xf>
    <xf numFmtId="0" fontId="14" fillId="4" borderId="17" xfId="0" applyFont="1" applyFill="1" applyBorder="1" applyAlignment="1" applyProtection="1">
      <alignment horizont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29" fillId="2" borderId="18" xfId="0" applyFont="1" applyFill="1" applyBorder="1" applyAlignment="1">
      <alignment horizontal="left" wrapText="1"/>
    </xf>
    <xf numFmtId="0" fontId="29" fillId="2" borderId="0" xfId="0" applyFont="1" applyFill="1" applyBorder="1" applyAlignment="1">
      <alignment horizontal="left" wrapText="1"/>
    </xf>
    <xf numFmtId="0" fontId="29" fillId="2" borderId="22" xfId="0" applyFont="1" applyFill="1" applyBorder="1" applyAlignment="1">
      <alignment horizontal="left" wrapText="1"/>
    </xf>
    <xf numFmtId="0" fontId="29" fillId="2" borderId="18" xfId="0" applyFont="1" applyFill="1" applyBorder="1" applyAlignment="1">
      <alignment horizontal="left"/>
    </xf>
    <xf numFmtId="0" fontId="29" fillId="2" borderId="0" xfId="0" applyFont="1" applyFill="1" applyBorder="1" applyAlignment="1">
      <alignment horizontal="left"/>
    </xf>
    <xf numFmtId="0" fontId="29" fillId="2" borderId="22" xfId="0" applyFont="1" applyFill="1" applyBorder="1" applyAlignment="1">
      <alignment horizontal="left"/>
    </xf>
    <xf numFmtId="0" fontId="14" fillId="4" borderId="19" xfId="0" applyFont="1" applyFill="1" applyBorder="1" applyAlignment="1" applyProtection="1">
      <alignment horizontal="center"/>
    </xf>
    <xf numFmtId="0" fontId="14" fillId="4" borderId="20" xfId="0" applyFont="1" applyFill="1" applyBorder="1" applyAlignment="1" applyProtection="1">
      <alignment horizontal="center"/>
    </xf>
    <xf numFmtId="0" fontId="14" fillId="4" borderId="21" xfId="0" applyFont="1" applyFill="1" applyBorder="1" applyAlignment="1" applyProtection="1">
      <alignment horizontal="center"/>
    </xf>
    <xf numFmtId="0" fontId="32" fillId="2" borderId="13" xfId="0" applyFont="1" applyFill="1" applyBorder="1" applyAlignment="1">
      <alignment horizontal="left" vertical="top" wrapText="1"/>
    </xf>
    <xf numFmtId="0" fontId="32" fillId="2" borderId="23" xfId="0" applyFont="1" applyFill="1" applyBorder="1" applyAlignment="1">
      <alignment horizontal="left" vertical="top" wrapText="1"/>
    </xf>
    <xf numFmtId="0" fontId="32" fillId="2" borderId="24" xfId="0" applyFont="1" applyFill="1" applyBorder="1" applyAlignment="1">
      <alignment horizontal="left" vertical="top" wrapText="1"/>
    </xf>
    <xf numFmtId="0" fontId="47" fillId="4" borderId="15" xfId="0" applyFont="1" applyFill="1" applyBorder="1" applyAlignment="1" applyProtection="1">
      <alignment horizontal="center"/>
    </xf>
    <xf numFmtId="0" fontId="47" fillId="4" borderId="16" xfId="0" applyFont="1" applyFill="1" applyBorder="1" applyAlignment="1" applyProtection="1">
      <alignment horizontal="center"/>
    </xf>
    <xf numFmtId="0" fontId="47" fillId="4" borderId="17" xfId="0" applyFont="1" applyFill="1" applyBorder="1" applyAlignment="1" applyProtection="1">
      <alignment horizontal="center"/>
    </xf>
    <xf numFmtId="0" fontId="31" fillId="2" borderId="18" xfId="0" applyFont="1" applyFill="1" applyBorder="1" applyAlignment="1">
      <alignment horizontal="left" wrapText="1"/>
    </xf>
    <xf numFmtId="0" fontId="31" fillId="2" borderId="0" xfId="0" applyFont="1" applyFill="1" applyBorder="1" applyAlignment="1">
      <alignment horizontal="left" wrapText="1"/>
    </xf>
    <xf numFmtId="0" fontId="31" fillId="2" borderId="22" xfId="0" applyFont="1" applyFill="1" applyBorder="1" applyAlignment="1">
      <alignment horizontal="left" wrapText="1"/>
    </xf>
    <xf numFmtId="0" fontId="32" fillId="2" borderId="18" xfId="0" applyFont="1" applyFill="1" applyBorder="1" applyAlignment="1">
      <alignment horizontal="left" vertical="top" wrapText="1"/>
    </xf>
    <xf numFmtId="0" fontId="32" fillId="2" borderId="0" xfId="0" applyFont="1" applyFill="1" applyBorder="1" applyAlignment="1">
      <alignment horizontal="left" vertical="top" wrapText="1"/>
    </xf>
    <xf numFmtId="0" fontId="32" fillId="2" borderId="22" xfId="0" applyFont="1" applyFill="1" applyBorder="1" applyAlignment="1">
      <alignment horizontal="left" vertical="top" wrapText="1"/>
    </xf>
    <xf numFmtId="0" fontId="33" fillId="0" borderId="15" xfId="0" applyFont="1" applyBorder="1" applyAlignment="1" applyProtection="1">
      <alignment horizontal="left"/>
    </xf>
    <xf numFmtId="0" fontId="33" fillId="0" borderId="16" xfId="0" applyFont="1" applyBorder="1" applyAlignment="1" applyProtection="1">
      <alignment horizontal="left"/>
    </xf>
    <xf numFmtId="0" fontId="33" fillId="0" borderId="17"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2" xfId="0" applyFont="1" applyBorder="1" applyAlignment="1" applyProtection="1">
      <alignment horizontal="left"/>
    </xf>
    <xf numFmtId="0" fontId="18" fillId="0" borderId="23" xfId="0" applyFont="1" applyBorder="1" applyAlignment="1">
      <alignment horizontal="center"/>
    </xf>
    <xf numFmtId="0" fontId="21" fillId="9" borderId="15" xfId="0" applyFont="1" applyFill="1" applyBorder="1" applyAlignment="1">
      <alignment horizontal="center"/>
    </xf>
    <xf numFmtId="0" fontId="21" fillId="9" borderId="17" xfId="0" applyFont="1" applyFill="1" applyBorder="1" applyAlignment="1">
      <alignment horizontal="center"/>
    </xf>
    <xf numFmtId="0" fontId="30" fillId="0" borderId="16" xfId="0" applyFont="1" applyFill="1" applyBorder="1" applyAlignment="1" applyProtection="1">
      <alignment horizontal="left"/>
    </xf>
    <xf numFmtId="0" fontId="45" fillId="3" borderId="16" xfId="0" applyFont="1" applyFill="1" applyBorder="1" applyAlignment="1" applyProtection="1">
      <alignment horizontal="center"/>
    </xf>
    <xf numFmtId="0" fontId="27" fillId="0" borderId="23" xfId="0" applyFont="1" applyBorder="1" applyAlignment="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6" fillId="0" borderId="12" xfId="0" applyFont="1" applyBorder="1" applyAlignment="1" applyProtection="1">
      <alignment horizontal="center"/>
    </xf>
    <xf numFmtId="0" fontId="24" fillId="0" borderId="10" xfId="0" applyFont="1" applyBorder="1" applyAlignment="1" applyProtection="1">
      <alignment horizontal="center" vertical="center" textRotation="90" wrapText="1"/>
    </xf>
    <xf numFmtId="0" fontId="24" fillId="0" borderId="11" xfId="0" applyFont="1" applyBorder="1" applyAlignment="1" applyProtection="1">
      <alignment horizontal="center" vertical="center" textRotation="90" wrapText="1"/>
    </xf>
    <xf numFmtId="0" fontId="24" fillId="0" borderId="12" xfId="0" applyFont="1" applyBorder="1" applyAlignment="1" applyProtection="1">
      <alignment horizontal="center" vertical="center" textRotation="90" wrapText="1"/>
    </xf>
    <xf numFmtId="0" fontId="25" fillId="0" borderId="15" xfId="0" applyFont="1" applyFill="1" applyBorder="1" applyAlignment="1" applyProtection="1">
      <alignment horizontal="left" vertical="center" wrapText="1"/>
    </xf>
    <xf numFmtId="0" fontId="25" fillId="0" borderId="16" xfId="0" applyFont="1" applyFill="1" applyBorder="1" applyAlignment="1" applyProtection="1">
      <alignment horizontal="left" vertical="center" wrapText="1"/>
    </xf>
    <xf numFmtId="0" fontId="25" fillId="0" borderId="17" xfId="0" applyFont="1" applyFill="1" applyBorder="1" applyAlignment="1" applyProtection="1">
      <alignment horizontal="left" vertical="center" wrapText="1"/>
    </xf>
    <xf numFmtId="0" fontId="25" fillId="0" borderId="40" xfId="0" applyFont="1" applyFill="1" applyBorder="1" applyAlignment="1" applyProtection="1">
      <alignment horizontal="left" vertical="center" wrapText="1"/>
    </xf>
    <xf numFmtId="0" fontId="25" fillId="0" borderId="41" xfId="0" applyFont="1" applyFill="1" applyBorder="1" applyAlignment="1" applyProtection="1">
      <alignment horizontal="left" vertical="center" wrapText="1"/>
    </xf>
    <xf numFmtId="0" fontId="25" fillId="0" borderId="42" xfId="0" applyFont="1" applyFill="1" applyBorder="1" applyAlignment="1" applyProtection="1">
      <alignment horizontal="left" vertical="center" wrapText="1"/>
    </xf>
    <xf numFmtId="0" fontId="25" fillId="0" borderId="43" xfId="0" applyFont="1" applyFill="1" applyBorder="1" applyAlignment="1" applyProtection="1">
      <alignment horizontal="left" vertical="center" wrapText="1"/>
    </xf>
    <xf numFmtId="0" fontId="25" fillId="0" borderId="44" xfId="0" applyFont="1" applyFill="1" applyBorder="1" applyAlignment="1" applyProtection="1">
      <alignment horizontal="left" vertical="center" wrapText="1"/>
    </xf>
    <xf numFmtId="0" fontId="25" fillId="0" borderId="45" xfId="0" applyFont="1" applyFill="1" applyBorder="1" applyAlignment="1" applyProtection="1">
      <alignment horizontal="left" vertical="center" wrapText="1"/>
    </xf>
    <xf numFmtId="0" fontId="24" fillId="0" borderId="43"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0" borderId="46" xfId="0" applyFont="1" applyFill="1" applyBorder="1" applyAlignment="1" applyProtection="1">
      <alignment horizontal="left" vertical="center"/>
    </xf>
    <xf numFmtId="0" fontId="24" fillId="0" borderId="47" xfId="0" applyFont="1" applyFill="1" applyBorder="1" applyAlignment="1" applyProtection="1">
      <alignment horizontal="left" vertical="center"/>
    </xf>
    <xf numFmtId="0" fontId="24" fillId="0" borderId="15" xfId="0" applyFont="1" applyFill="1" applyBorder="1" applyAlignment="1" applyProtection="1">
      <alignment horizontal="left" vertical="center"/>
    </xf>
    <xf numFmtId="0" fontId="24" fillId="0" borderId="16" xfId="0" applyFont="1" applyFill="1" applyBorder="1" applyAlignment="1" applyProtection="1">
      <alignment horizontal="left" vertical="center"/>
    </xf>
    <xf numFmtId="0" fontId="20" fillId="4" borderId="15" xfId="0" applyFont="1" applyFill="1" applyBorder="1" applyAlignment="1" applyProtection="1">
      <alignment horizontal="center"/>
    </xf>
    <xf numFmtId="0" fontId="20" fillId="4" borderId="16" xfId="0" applyFont="1" applyFill="1" applyBorder="1" applyAlignment="1" applyProtection="1">
      <alignment horizontal="center"/>
    </xf>
    <xf numFmtId="0" fontId="20" fillId="4" borderId="17" xfId="0" applyFont="1" applyFill="1" applyBorder="1" applyAlignment="1" applyProtection="1">
      <alignment horizontal="center"/>
    </xf>
    <xf numFmtId="0" fontId="6" fillId="0" borderId="10" xfId="0" applyFont="1" applyBorder="1" applyAlignment="1" applyProtection="1">
      <alignment horizontal="center" vertical="center" textRotation="90"/>
    </xf>
    <xf numFmtId="0" fontId="6" fillId="0" borderId="11" xfId="0" applyFont="1" applyBorder="1" applyAlignment="1" applyProtection="1">
      <alignment horizontal="center" vertical="center" textRotation="90"/>
    </xf>
    <xf numFmtId="0" fontId="6" fillId="0" borderId="12" xfId="0" applyFont="1" applyBorder="1" applyAlignment="1" applyProtection="1">
      <alignment horizontal="center" vertical="center" textRotation="90"/>
    </xf>
    <xf numFmtId="0" fontId="21" fillId="0" borderId="37" xfId="0" applyFont="1" applyBorder="1" applyAlignment="1" applyProtection="1">
      <alignment horizontal="center"/>
    </xf>
    <xf numFmtId="0" fontId="21" fillId="0" borderId="38" xfId="0" applyFont="1" applyBorder="1" applyAlignment="1" applyProtection="1">
      <alignment horizontal="center"/>
    </xf>
    <xf numFmtId="0" fontId="21" fillId="0" borderId="39" xfId="0" applyFont="1" applyBorder="1" applyAlignment="1" applyProtection="1">
      <alignment horizontal="center"/>
    </xf>
    <xf numFmtId="0" fontId="21" fillId="0" borderId="15" xfId="0" applyFont="1" applyBorder="1" applyAlignment="1" applyProtection="1">
      <alignment horizontal="center"/>
    </xf>
    <xf numFmtId="0" fontId="21" fillId="0" borderId="16" xfId="0" applyFont="1" applyBorder="1" applyAlignment="1" applyProtection="1">
      <alignment horizontal="center"/>
    </xf>
    <xf numFmtId="0" fontId="21" fillId="0" borderId="17" xfId="0" applyFont="1" applyBorder="1" applyAlignment="1" applyProtection="1">
      <alignment horizontal="center"/>
    </xf>
    <xf numFmtId="0" fontId="8" fillId="0" borderId="15" xfId="0" applyFont="1" applyBorder="1" applyAlignment="1" applyProtection="1">
      <alignment horizontal="center"/>
    </xf>
    <xf numFmtId="0" fontId="8" fillId="0" borderId="16" xfId="0" applyFont="1" applyBorder="1" applyAlignment="1" applyProtection="1">
      <alignment horizontal="center"/>
    </xf>
    <xf numFmtId="0" fontId="8" fillId="0" borderId="17" xfId="0" applyFont="1" applyBorder="1" applyAlignment="1" applyProtection="1">
      <alignment horizontal="center"/>
    </xf>
    <xf numFmtId="0" fontId="11" fillId="0" borderId="0" xfId="0" applyFont="1" applyAlignment="1" applyProtection="1">
      <alignment horizontal="left"/>
    </xf>
    <xf numFmtId="0" fontId="30" fillId="2" borderId="15" xfId="0" applyFont="1" applyFill="1" applyBorder="1" applyAlignment="1" applyProtection="1">
      <alignment horizontal="left"/>
    </xf>
    <xf numFmtId="0" fontId="30" fillId="2" borderId="16" xfId="0" applyFont="1" applyFill="1" applyBorder="1" applyAlignment="1" applyProtection="1">
      <alignment horizontal="left"/>
    </xf>
    <xf numFmtId="0" fontId="30" fillId="2" borderId="17" xfId="0" applyFont="1" applyFill="1" applyBorder="1" applyAlignment="1" applyProtection="1">
      <alignment horizontal="left"/>
    </xf>
    <xf numFmtId="0" fontId="29" fillId="2" borderId="19" xfId="0" applyFont="1" applyFill="1" applyBorder="1" applyAlignment="1">
      <alignment horizontal="left"/>
    </xf>
    <xf numFmtId="0" fontId="29" fillId="2" borderId="20" xfId="0" applyFont="1" applyFill="1" applyBorder="1" applyAlignment="1">
      <alignment horizontal="left"/>
    </xf>
    <xf numFmtId="0" fontId="29" fillId="2" borderId="21" xfId="0" applyFont="1" applyFill="1" applyBorder="1" applyAlignment="1">
      <alignment horizontal="left"/>
    </xf>
    <xf numFmtId="0" fontId="11" fillId="0" borderId="10" xfId="0" applyFont="1" applyBorder="1" applyAlignment="1" applyProtection="1">
      <alignment horizontal="left"/>
    </xf>
    <xf numFmtId="0" fontId="11" fillId="0" borderId="11" xfId="0" applyFont="1" applyBorder="1" applyAlignment="1" applyProtection="1">
      <alignment horizontal="left"/>
    </xf>
    <xf numFmtId="0" fontId="11" fillId="0" borderId="12" xfId="0" applyFont="1" applyBorder="1" applyAlignment="1" applyProtection="1">
      <alignment horizontal="left"/>
    </xf>
    <xf numFmtId="0" fontId="11" fillId="0" borderId="10" xfId="0" applyFont="1" applyBorder="1" applyAlignment="1" applyProtection="1">
      <alignment horizontal="center"/>
    </xf>
    <xf numFmtId="0" fontId="11" fillId="0" borderId="11" xfId="0" applyFont="1" applyBorder="1" applyAlignment="1" applyProtection="1">
      <alignment horizontal="center"/>
    </xf>
    <xf numFmtId="0" fontId="11" fillId="0" borderId="12" xfId="0" applyFont="1" applyBorder="1" applyAlignment="1" applyProtection="1">
      <alignment horizontal="center"/>
    </xf>
    <xf numFmtId="0" fontId="7" fillId="2" borderId="51" xfId="0" applyFont="1" applyFill="1" applyBorder="1" applyAlignment="1">
      <alignment horizontal="center" vertical="center" wrapText="1"/>
    </xf>
    <xf numFmtId="0" fontId="7" fillId="2" borderId="52"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10" fillId="0" borderId="23" xfId="0" applyFont="1" applyBorder="1" applyAlignment="1">
      <alignment horizontal="center"/>
    </xf>
    <xf numFmtId="0" fontId="8" fillId="9" borderId="15" xfId="0" applyFont="1" applyFill="1" applyBorder="1" applyAlignment="1">
      <alignment horizontal="center"/>
    </xf>
    <xf numFmtId="0" fontId="8" fillId="9" borderId="17" xfId="0" applyFont="1" applyFill="1" applyBorder="1" applyAlignment="1">
      <alignment horizontal="center"/>
    </xf>
    <xf numFmtId="0" fontId="34" fillId="10" borderId="15" xfId="0" applyFont="1" applyFill="1" applyBorder="1" applyAlignment="1">
      <alignment horizontal="center" vertical="top"/>
    </xf>
    <xf numFmtId="0" fontId="34" fillId="10" borderId="16" xfId="0" applyFont="1" applyFill="1" applyBorder="1" applyAlignment="1">
      <alignment horizontal="center" vertical="top"/>
    </xf>
    <xf numFmtId="0" fontId="34" fillId="10" borderId="17" xfId="0" applyFont="1" applyFill="1" applyBorder="1" applyAlignment="1">
      <alignment horizontal="center" vertical="top"/>
    </xf>
    <xf numFmtId="0" fontId="7" fillId="2" borderId="48"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45" fillId="3" borderId="19" xfId="0" applyFont="1" applyFill="1" applyBorder="1" applyAlignment="1" applyProtection="1">
      <alignment horizontal="center"/>
    </xf>
    <xf numFmtId="0" fontId="45" fillId="3" borderId="20" xfId="0" applyFont="1" applyFill="1" applyBorder="1" applyAlignment="1" applyProtection="1">
      <alignment horizontal="center"/>
    </xf>
    <xf numFmtId="0" fontId="45" fillId="3" borderId="21" xfId="0" applyFont="1" applyFill="1" applyBorder="1" applyAlignment="1" applyProtection="1">
      <alignment horizontal="center"/>
    </xf>
    <xf numFmtId="0" fontId="34" fillId="10" borderId="15" xfId="0" applyFont="1" applyFill="1" applyBorder="1" applyAlignment="1">
      <alignment horizontal="center"/>
    </xf>
    <xf numFmtId="0" fontId="34" fillId="10" borderId="16" xfId="0" applyFont="1" applyFill="1" applyBorder="1" applyAlignment="1">
      <alignment horizontal="center"/>
    </xf>
    <xf numFmtId="0" fontId="34" fillId="10" borderId="17" xfId="0" applyFont="1" applyFill="1" applyBorder="1" applyAlignment="1">
      <alignment horizontal="center"/>
    </xf>
    <xf numFmtId="0" fontId="44" fillId="13" borderId="15" xfId="0" applyFont="1" applyFill="1" applyBorder="1" applyAlignment="1">
      <alignment horizontal="center"/>
    </xf>
    <xf numFmtId="0" fontId="44" fillId="13" borderId="16" xfId="0" applyFont="1" applyFill="1" applyBorder="1" applyAlignment="1">
      <alignment horizontal="center"/>
    </xf>
    <xf numFmtId="0" fontId="44" fillId="13" borderId="17" xfId="0" applyFont="1" applyFill="1" applyBorder="1" applyAlignment="1">
      <alignment horizontal="center"/>
    </xf>
    <xf numFmtId="0" fontId="8" fillId="9" borderId="15" xfId="0" applyFont="1" applyFill="1" applyBorder="1" applyAlignment="1">
      <alignment horizontal="center" wrapText="1"/>
    </xf>
    <xf numFmtId="0" fontId="8" fillId="9" borderId="17" xfId="0" applyFont="1" applyFill="1" applyBorder="1" applyAlignment="1">
      <alignment horizontal="center" wrapText="1"/>
    </xf>
    <xf numFmtId="0" fontId="35" fillId="0" borderId="2" xfId="0" applyFont="1" applyFill="1" applyBorder="1" applyAlignment="1">
      <alignment horizontal="center" vertical="top" wrapText="1"/>
    </xf>
    <xf numFmtId="0" fontId="35" fillId="0" borderId="3" xfId="0" applyFont="1" applyFill="1" applyBorder="1" applyAlignment="1">
      <alignment horizontal="center" vertical="top" wrapText="1"/>
    </xf>
    <xf numFmtId="0" fontId="35" fillId="0" borderId="5" xfId="0" applyFont="1" applyFill="1" applyBorder="1" applyAlignment="1">
      <alignment horizontal="center" vertical="top" wrapText="1"/>
    </xf>
    <xf numFmtId="0" fontId="35" fillId="0" borderId="1" xfId="0" applyFont="1" applyFill="1" applyBorder="1" applyAlignment="1">
      <alignment horizontal="center" vertical="top" wrapText="1"/>
    </xf>
    <xf numFmtId="0" fontId="35" fillId="0" borderId="15" xfId="0" applyFont="1" applyFill="1" applyBorder="1" applyAlignment="1">
      <alignment horizontal="center" vertical="top" wrapText="1"/>
    </xf>
    <xf numFmtId="0" fontId="35" fillId="0" borderId="16" xfId="0" applyFont="1" applyFill="1" applyBorder="1" applyAlignment="1">
      <alignment horizontal="center" vertical="top" wrapText="1"/>
    </xf>
    <xf numFmtId="0" fontId="35" fillId="0" borderId="61" xfId="0" applyFont="1" applyFill="1" applyBorder="1" applyAlignment="1">
      <alignment horizontal="center" vertical="top" wrapText="1"/>
    </xf>
    <xf numFmtId="0" fontId="40" fillId="12" borderId="15" xfId="0" applyFont="1" applyFill="1" applyBorder="1" applyAlignment="1">
      <alignment horizontal="center" vertical="top" wrapText="1"/>
    </xf>
    <xf numFmtId="0" fontId="40" fillId="12" borderId="16" xfId="0" applyFont="1" applyFill="1" applyBorder="1" applyAlignment="1">
      <alignment horizontal="center" vertical="top" wrapText="1"/>
    </xf>
    <xf numFmtId="0" fontId="40" fillId="12" borderId="17" xfId="0" applyFont="1" applyFill="1" applyBorder="1" applyAlignment="1">
      <alignment horizontal="center" vertical="top" wrapText="1"/>
    </xf>
    <xf numFmtId="0" fontId="35" fillId="7" borderId="21" xfId="0" applyFont="1" applyFill="1" applyBorder="1" applyAlignment="1">
      <alignment horizontal="center" vertical="center" wrapText="1"/>
    </xf>
    <xf numFmtId="0" fontId="35" fillId="7" borderId="24" xfId="0" applyFont="1" applyFill="1" applyBorder="1" applyAlignment="1">
      <alignment horizontal="center" vertical="center" wrapText="1"/>
    </xf>
    <xf numFmtId="0" fontId="35" fillId="7" borderId="10" xfId="0" applyFont="1" applyFill="1" applyBorder="1" applyAlignment="1">
      <alignment horizontal="center" vertical="center" wrapText="1"/>
    </xf>
    <xf numFmtId="0" fontId="35" fillId="7" borderId="12" xfId="0" applyFont="1" applyFill="1" applyBorder="1" applyAlignment="1">
      <alignment horizontal="center" vertical="center" wrapText="1"/>
    </xf>
    <xf numFmtId="0" fontId="35" fillId="7" borderId="19" xfId="0" applyFont="1" applyFill="1" applyBorder="1" applyAlignment="1">
      <alignment horizontal="center" vertical="center" wrapText="1"/>
    </xf>
    <xf numFmtId="0" fontId="35" fillId="7" borderId="13" xfId="0" applyFont="1" applyFill="1" applyBorder="1" applyAlignment="1">
      <alignment horizontal="center" vertical="center" wrapText="1"/>
    </xf>
    <xf numFmtId="0" fontId="40" fillId="11" borderId="15" xfId="0" applyFont="1" applyFill="1" applyBorder="1" applyAlignment="1">
      <alignment horizontal="center" vertical="top" wrapText="1"/>
    </xf>
    <xf numFmtId="0" fontId="40" fillId="11" borderId="16" xfId="0" applyFont="1" applyFill="1" applyBorder="1" applyAlignment="1">
      <alignment horizontal="center" vertical="top" wrapText="1"/>
    </xf>
    <xf numFmtId="0" fontId="40" fillId="11" borderId="17" xfId="0" applyFont="1" applyFill="1" applyBorder="1" applyAlignment="1">
      <alignment horizontal="center" vertical="top" wrapText="1"/>
    </xf>
    <xf numFmtId="0" fontId="30" fillId="2" borderId="18" xfId="0" applyFont="1" applyFill="1" applyBorder="1" applyAlignment="1">
      <alignment horizontal="left" wrapText="1"/>
    </xf>
    <xf numFmtId="0" fontId="30" fillId="2" borderId="0" xfId="0" applyFont="1" applyFill="1" applyBorder="1" applyAlignment="1">
      <alignment horizontal="left" wrapText="1"/>
    </xf>
    <xf numFmtId="0" fontId="30" fillId="2" borderId="22" xfId="0" applyFont="1" applyFill="1" applyBorder="1" applyAlignment="1">
      <alignment horizontal="left" wrapText="1"/>
    </xf>
    <xf numFmtId="0" fontId="39" fillId="2" borderId="15" xfId="0" applyFont="1" applyFill="1" applyBorder="1" applyAlignment="1" applyProtection="1">
      <alignment horizontal="left" vertical="center" wrapText="1"/>
    </xf>
    <xf numFmtId="0" fontId="39" fillId="2" borderId="16" xfId="0" applyFont="1" applyFill="1" applyBorder="1" applyAlignment="1" applyProtection="1">
      <alignment horizontal="left" vertical="center" wrapText="1"/>
    </xf>
    <xf numFmtId="0" fontId="39" fillId="2" borderId="17" xfId="0" applyFont="1" applyFill="1" applyBorder="1" applyAlignment="1" applyProtection="1">
      <alignment horizontal="left" vertical="center" wrapText="1"/>
    </xf>
    <xf numFmtId="0" fontId="39" fillId="0" borderId="15" xfId="0" applyFont="1" applyFill="1" applyBorder="1" applyAlignment="1" applyProtection="1">
      <alignment horizontal="left" vertical="center" wrapText="1"/>
    </xf>
    <xf numFmtId="0" fontId="39" fillId="0" borderId="16" xfId="0" applyFont="1" applyFill="1" applyBorder="1" applyAlignment="1" applyProtection="1">
      <alignment horizontal="left" vertical="center" wrapText="1"/>
    </xf>
    <xf numFmtId="0" fontId="39" fillId="0" borderId="17" xfId="0" applyFont="1" applyFill="1" applyBorder="1" applyAlignment="1" applyProtection="1">
      <alignment horizontal="left" vertical="center" wrapText="1"/>
    </xf>
    <xf numFmtId="0" fontId="39" fillId="3" borderId="15" xfId="0" applyFont="1" applyFill="1" applyBorder="1" applyAlignment="1" applyProtection="1">
      <alignment horizontal="center" vertical="center" wrapText="1"/>
    </xf>
    <xf numFmtId="0" fontId="39" fillId="3" borderId="16" xfId="0" applyFont="1" applyFill="1" applyBorder="1" applyAlignment="1" applyProtection="1">
      <alignment horizontal="center" vertical="center" wrapText="1"/>
    </xf>
    <xf numFmtId="0" fontId="39" fillId="3" borderId="17" xfId="0" applyFont="1" applyFill="1" applyBorder="1" applyAlignment="1" applyProtection="1">
      <alignment horizontal="center" vertical="center" wrapText="1"/>
    </xf>
    <xf numFmtId="0" fontId="49" fillId="14" borderId="15" xfId="0" applyFont="1" applyFill="1" applyBorder="1" applyAlignment="1">
      <alignment horizontal="center" vertical="center" wrapText="1"/>
    </xf>
    <xf numFmtId="0" fontId="49" fillId="14" borderId="16" xfId="0" applyFont="1" applyFill="1" applyBorder="1" applyAlignment="1">
      <alignment horizontal="center" vertical="center" wrapText="1"/>
    </xf>
    <xf numFmtId="0" fontId="49" fillId="14" borderId="61" xfId="0" applyFont="1" applyFill="1" applyBorder="1" applyAlignment="1">
      <alignment horizontal="center" vertical="center" wrapText="1"/>
    </xf>
    <xf numFmtId="164" fontId="12" fillId="14" borderId="67" xfId="0" applyNumberFormat="1" applyFont="1" applyFill="1" applyBorder="1" applyAlignment="1">
      <alignment horizontal="center"/>
    </xf>
    <xf numFmtId="164" fontId="12" fillId="14" borderId="61" xfId="0" applyNumberFormat="1" applyFont="1" applyFill="1" applyBorder="1" applyAlignment="1">
      <alignment horizontal="center"/>
    </xf>
    <xf numFmtId="0" fontId="7" fillId="0" borderId="15" xfId="0" applyFont="1" applyFill="1" applyBorder="1" applyAlignment="1" applyProtection="1">
      <alignment horizontal="left"/>
    </xf>
    <xf numFmtId="0" fontId="7" fillId="0" borderId="16" xfId="0" applyFont="1" applyFill="1" applyBorder="1" applyAlignment="1" applyProtection="1">
      <alignment horizontal="left"/>
    </xf>
    <xf numFmtId="0" fontId="7" fillId="0" borderId="17" xfId="0" applyFont="1" applyFill="1" applyBorder="1" applyAlignment="1" applyProtection="1">
      <alignment horizontal="left"/>
    </xf>
    <xf numFmtId="0" fontId="7" fillId="2" borderId="15" xfId="0" applyFont="1" applyFill="1" applyBorder="1" applyAlignment="1" applyProtection="1">
      <alignment horizontal="left"/>
    </xf>
    <xf numFmtId="0" fontId="7" fillId="2" borderId="16" xfId="0" applyFont="1" applyFill="1" applyBorder="1" applyAlignment="1" applyProtection="1">
      <alignment horizontal="left"/>
    </xf>
    <xf numFmtId="0" fontId="7" fillId="2" borderId="17" xfId="0" applyFont="1" applyFill="1" applyBorder="1" applyAlignment="1" applyProtection="1">
      <alignment horizontal="left"/>
    </xf>
    <xf numFmtId="0" fontId="7" fillId="3" borderId="15" xfId="0" applyFont="1" applyFill="1" applyBorder="1" applyAlignment="1" applyProtection="1">
      <alignment horizontal="left"/>
    </xf>
    <xf numFmtId="0" fontId="7" fillId="3" borderId="16" xfId="0" applyFont="1" applyFill="1" applyBorder="1" applyAlignment="1" applyProtection="1">
      <alignment horizontal="left"/>
    </xf>
    <xf numFmtId="0" fontId="7" fillId="3" borderId="17" xfId="0" applyFont="1" applyFill="1" applyBorder="1" applyAlignment="1" applyProtection="1">
      <alignment horizontal="left"/>
    </xf>
    <xf numFmtId="0" fontId="49" fillId="14" borderId="37" xfId="0" applyFont="1" applyFill="1" applyBorder="1" applyAlignment="1">
      <alignment horizontal="center" vertical="center" wrapText="1"/>
    </xf>
    <xf numFmtId="0" fontId="49" fillId="14" borderId="38" xfId="0" applyFont="1" applyFill="1" applyBorder="1" applyAlignment="1">
      <alignment horizontal="center" vertical="center" wrapText="1"/>
    </xf>
    <xf numFmtId="0" fontId="49" fillId="14" borderId="54" xfId="0" applyFont="1" applyFill="1" applyBorder="1" applyAlignment="1">
      <alignment horizontal="center" vertical="center" wrapText="1"/>
    </xf>
  </cellXfs>
  <cellStyles count="7">
    <cellStyle name="Comma" xfId="4" builtinId="3"/>
    <cellStyle name="Comma 2" xfId="6"/>
    <cellStyle name="Hyperlink 2" xfId="3"/>
    <cellStyle name="Normal" xfId="0" builtinId="0"/>
    <cellStyle name="Normal 2 2" xfId="1"/>
    <cellStyle name="Normal 3 2" xfId="2"/>
    <cellStyle name="Percent" xfId="5" builtin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27147\Documents\INFRASTRUCTURE%20MNGT\Business%20case%20TFM\Example%20RFP\Attachment%203%20-%20Annex%20A%20-%20RM3830%20Deliverables%20Matrix%20all%20Lots%20v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Work Package"/>
      <sheetName val="Building Information"/>
      <sheetName val="Service Matrix"/>
      <sheetName val="Requirements"/>
      <sheetName val="Building Specifics"/>
      <sheetName val="Asset Collection"/>
      <sheetName val="Reactive Works"/>
      <sheetName val="Lookup"/>
    </sheetNames>
    <sheetDataSet>
      <sheetData sheetId="0"/>
      <sheetData sheetId="1"/>
      <sheetData sheetId="2">
        <row r="4">
          <cell r="E4" t="str">
            <v>Building Name</v>
          </cell>
        </row>
      </sheetData>
      <sheetData sheetId="3">
        <row r="8">
          <cell r="H8">
            <v>0</v>
          </cell>
        </row>
      </sheetData>
      <sheetData sheetId="4"/>
      <sheetData sheetId="5"/>
      <sheetData sheetId="6"/>
      <sheetData sheetId="7"/>
      <sheetData sheetId="8">
        <row r="3">
          <cell r="B3" t="str">
            <v>Yes</v>
          </cell>
          <cell r="N3" t="str">
            <v>Standard</v>
          </cell>
          <cell r="Q3" t="str">
            <v>Tees Valley and Durham</v>
          </cell>
        </row>
        <row r="4">
          <cell r="B4" t="str">
            <v>No</v>
          </cell>
          <cell r="F4" t="str">
            <v>Yes - Std</v>
          </cell>
          <cell r="H4" t="str">
            <v>Yes - Non-Std</v>
          </cell>
          <cell r="N4" t="str">
            <v>Non-Standard</v>
          </cell>
          <cell r="Q4" t="str">
            <v>Northumberland and Tyne and Wear</v>
          </cell>
        </row>
        <row r="5">
          <cell r="F5" t="str">
            <v>Yes - Non-Std</v>
          </cell>
          <cell r="Q5" t="str">
            <v>Cumbria</v>
          </cell>
        </row>
        <row r="6">
          <cell r="Q6" t="str">
            <v>Greater Manchester</v>
          </cell>
        </row>
        <row r="7">
          <cell r="Q7" t="str">
            <v>Lancashire</v>
          </cell>
        </row>
        <row r="8">
          <cell r="Q8" t="str">
            <v>Cheshire</v>
          </cell>
        </row>
        <row r="9">
          <cell r="Q9" t="str">
            <v>Merseyside</v>
          </cell>
        </row>
        <row r="10">
          <cell r="Q10" t="str">
            <v>East Yorkshire and Northern Lincolnshire</v>
          </cell>
        </row>
        <row r="11">
          <cell r="Q11" t="str">
            <v>North Yorkshire</v>
          </cell>
        </row>
        <row r="12">
          <cell r="Q12" t="str">
            <v>South Yorkshire</v>
          </cell>
        </row>
        <row r="13">
          <cell r="Q13" t="str">
            <v>West Yorkshire</v>
          </cell>
        </row>
        <row r="14">
          <cell r="Q14" t="str">
            <v>Derbyshire and Nottinghamshire</v>
          </cell>
        </row>
        <row r="15">
          <cell r="Q15" t="str">
            <v>Leicestershire, Rutland and Northamptonshire</v>
          </cell>
        </row>
        <row r="16">
          <cell r="Q16" t="str">
            <v>Lincolnshire</v>
          </cell>
        </row>
        <row r="17">
          <cell r="Q17" t="str">
            <v>Herefordshire, Worcestershire and Warwickshire</v>
          </cell>
        </row>
        <row r="18">
          <cell r="Q18" t="str">
            <v>Shropshire and Staffordshire</v>
          </cell>
        </row>
        <row r="19">
          <cell r="Q19" t="str">
            <v>West Midlands (county)</v>
          </cell>
        </row>
        <row r="20">
          <cell r="Q20" t="str">
            <v>East Anglia</v>
          </cell>
        </row>
        <row r="21">
          <cell r="Q21" t="str">
            <v>Bedfordshire and Hertfordshire</v>
          </cell>
        </row>
        <row r="22">
          <cell r="Q22" t="str">
            <v>Essex</v>
          </cell>
        </row>
        <row r="23">
          <cell r="Q23" t="str">
            <v>Inner London – West</v>
          </cell>
        </row>
        <row r="24">
          <cell r="Q24" t="str">
            <v>Inner London – East</v>
          </cell>
        </row>
        <row r="25">
          <cell r="Q25" t="str">
            <v>Outer London – East and North East</v>
          </cell>
        </row>
        <row r="26">
          <cell r="Q26" t="str">
            <v>Outer London – South</v>
          </cell>
        </row>
        <row r="27">
          <cell r="Q27" t="str">
            <v>Outer London – West and North West</v>
          </cell>
        </row>
        <row r="28">
          <cell r="Q28" t="str">
            <v>Berkshire, Buckinghamshire and Oxfordshire</v>
          </cell>
        </row>
        <row r="29">
          <cell r="Q29" t="str">
            <v>Surrey, East and West Sussex</v>
          </cell>
        </row>
        <row r="30">
          <cell r="Q30" t="str">
            <v>Hampshire and Isle of Wight</v>
          </cell>
        </row>
        <row r="31">
          <cell r="Q31" t="str">
            <v>Kent</v>
          </cell>
        </row>
        <row r="32">
          <cell r="Q32" t="str">
            <v>Gloucestershire, Wiltshire and Bristol/Bath area</v>
          </cell>
        </row>
        <row r="33">
          <cell r="Q33" t="str">
            <v>Dorset and Somerset</v>
          </cell>
        </row>
        <row r="34">
          <cell r="Q34" t="str">
            <v>Cornwall and Isles of Scilly</v>
          </cell>
        </row>
        <row r="35">
          <cell r="Q35" t="str">
            <v>Devon</v>
          </cell>
        </row>
        <row r="36">
          <cell r="Q36" t="str">
            <v>Isle of Anglesey</v>
          </cell>
        </row>
        <row r="37">
          <cell r="Q37" t="str">
            <v>Gwynedd</v>
          </cell>
        </row>
        <row r="38">
          <cell r="Q38" t="str">
            <v>Conwy and Denbighshire</v>
          </cell>
        </row>
        <row r="39">
          <cell r="Q39" t="str">
            <v>South West Wales (Ceredigion, Carmarthenshire, Pembrokeshire)</v>
          </cell>
        </row>
        <row r="40">
          <cell r="Q40" t="str">
            <v>Central Valleys (Merthyr Tydfil, Rhondda Cynon Taff)</v>
          </cell>
        </row>
        <row r="41">
          <cell r="Q41" t="str">
            <v>Gwent Valleys (Blaenau Gwent, Caerphilly, Torfaen)</v>
          </cell>
        </row>
        <row r="42">
          <cell r="Q42" t="str">
            <v>Bridgend and Neath Port Talbot</v>
          </cell>
        </row>
        <row r="43">
          <cell r="Q43" t="str">
            <v>Swansea</v>
          </cell>
        </row>
        <row r="44">
          <cell r="Q44" t="str">
            <v>Monmouthshire and Newport</v>
          </cell>
        </row>
        <row r="45">
          <cell r="Q45" t="str">
            <v>Cardiff and Vale of Glamorgan</v>
          </cell>
        </row>
        <row r="46">
          <cell r="Q46" t="str">
            <v>Flintshire and Wrexham</v>
          </cell>
        </row>
        <row r="47">
          <cell r="Q47" t="str">
            <v>Powys</v>
          </cell>
        </row>
        <row r="48">
          <cell r="Q48" t="str">
            <v>Angus and Dundee</v>
          </cell>
        </row>
        <row r="49">
          <cell r="Q49" t="str">
            <v>Clackmannanshire and Fife</v>
          </cell>
        </row>
        <row r="50">
          <cell r="Q50" t="str">
            <v>East Lothian and Midlothian</v>
          </cell>
        </row>
        <row r="51">
          <cell r="Q51" t="str">
            <v>Scottish Borders</v>
          </cell>
        </row>
        <row r="52">
          <cell r="Q52" t="str">
            <v>Edinburgh</v>
          </cell>
        </row>
        <row r="53">
          <cell r="Q53" t="str">
            <v>Falkirk</v>
          </cell>
        </row>
        <row r="54">
          <cell r="Q54" t="str">
            <v>Perth and Kinross, and Stirling</v>
          </cell>
        </row>
        <row r="55">
          <cell r="Q55" t="str">
            <v>West Lothian</v>
          </cell>
        </row>
        <row r="56">
          <cell r="Q56" t="str">
            <v>East Dunbartonshire, West Dunbartonshire, and Helensburgh and Lomond</v>
          </cell>
        </row>
        <row r="57">
          <cell r="Q57" t="str">
            <v>Dumfries and Galloway</v>
          </cell>
        </row>
        <row r="58">
          <cell r="Q58" t="str">
            <v>East and North Ayrshire mainland</v>
          </cell>
        </row>
        <row r="59">
          <cell r="Q59" t="str">
            <v>Glasgow</v>
          </cell>
        </row>
        <row r="60">
          <cell r="Q60" t="str">
            <v>Inverclyde, East Renfrewshire, and Renfrewshire</v>
          </cell>
        </row>
        <row r="61">
          <cell r="Q61" t="str">
            <v>North Lanarkshire</v>
          </cell>
        </row>
        <row r="62">
          <cell r="Q62" t="str">
            <v>South Ayrshire</v>
          </cell>
        </row>
        <row r="63">
          <cell r="Q63" t="str">
            <v>South Lanarkshire</v>
          </cell>
        </row>
        <row r="64">
          <cell r="Q64" t="str">
            <v>Aberdeen and Aberdeenshire</v>
          </cell>
        </row>
        <row r="65">
          <cell r="Q65" t="str">
            <v>Caithness and Sutherland, and Ross and Cromarty</v>
          </cell>
        </row>
        <row r="66">
          <cell r="Q66" t="str">
            <v>Inverness, Nairn, Moray, and Badenoch and Strathspey</v>
          </cell>
        </row>
        <row r="67">
          <cell r="Q67" t="str">
            <v>Lochaber, Skye and Lochalsh, Arran and Cumbrae, and Argyll and Bute (except Helensburgh and Lomond)</v>
          </cell>
        </row>
        <row r="68">
          <cell r="Q68" t="str">
            <v>Eilean Siar (Western Isles)</v>
          </cell>
        </row>
        <row r="69">
          <cell r="Q69" t="str">
            <v>Orkney Islands</v>
          </cell>
        </row>
        <row r="70">
          <cell r="Q70" t="str">
            <v>Shetland Islands</v>
          </cell>
        </row>
        <row r="71">
          <cell r="Q71" t="str">
            <v>Belfast</v>
          </cell>
        </row>
        <row r="72">
          <cell r="Q72" t="str">
            <v>Outer Belfast (Carrickfergus, Castlereagh, Lisburn, Newtownabbey, North Down)</v>
          </cell>
        </row>
        <row r="73">
          <cell r="Q73" t="str">
            <v>East of Northern Ireland (Antrim, Ards, Ballymena, Banbridge, Craigavon, Down, Larne)</v>
          </cell>
        </row>
        <row r="74">
          <cell r="Q74" t="str">
            <v>North of Northern Ireland (Ballymoney, Coleraine, Derry, Limavady, Moyle, Strabane)</v>
          </cell>
        </row>
        <row r="75">
          <cell r="Q75" t="str">
            <v>West and South of Northern Ireland (Armagh, Cookstown, Dungannon, Fermanagh, Magherafelt, Newry and Mourne, Omagh)</v>
          </cell>
        </row>
        <row r="76">
          <cell r="Q76" t="str">
            <v>National coverage (all of the above)</v>
          </cell>
        </row>
        <row r="77">
          <cell r="Q77" t="str">
            <v>International coverage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6"/>
  <sheetViews>
    <sheetView tabSelected="1" zoomScaleNormal="100" workbookViewId="0">
      <selection activeCell="H58" sqref="H58"/>
    </sheetView>
  </sheetViews>
  <sheetFormatPr defaultColWidth="8.88671875" defaultRowHeight="51.6" customHeight="1" x14ac:dyDescent="0.25"/>
  <cols>
    <col min="1" max="1" width="8.88671875" style="338"/>
    <col min="2" max="2" width="55" style="338" customWidth="1"/>
    <col min="3" max="3" width="35.109375" style="338" customWidth="1"/>
    <col min="4" max="4" width="36.21875" style="338" customWidth="1"/>
    <col min="5" max="16384" width="8.88671875" style="338"/>
  </cols>
  <sheetData>
    <row r="1" spans="2:6" s="3" customFormat="1" ht="14.4" thickBot="1" x14ac:dyDescent="0.3"/>
    <row r="2" spans="2:6" s="5" customFormat="1" ht="16.2" thickBot="1" x14ac:dyDescent="0.35">
      <c r="B2" s="278" t="s">
        <v>0</v>
      </c>
      <c r="C2" s="397" t="s">
        <v>224</v>
      </c>
      <c r="D2" s="398"/>
    </row>
    <row r="3" spans="2:6" s="3" customFormat="1" ht="16.2" thickBot="1" x14ac:dyDescent="0.35">
      <c r="B3" s="278" t="s">
        <v>1</v>
      </c>
      <c r="C3" s="399" t="s">
        <v>2</v>
      </c>
      <c r="D3" s="400"/>
      <c r="E3" s="5"/>
      <c r="F3" s="5"/>
    </row>
    <row r="4" spans="2:6" s="3" customFormat="1" ht="16.2" thickBot="1" x14ac:dyDescent="0.35">
      <c r="B4" s="278" t="s">
        <v>3</v>
      </c>
      <c r="C4" s="399" t="s">
        <v>367</v>
      </c>
      <c r="D4" s="400"/>
      <c r="E4" s="5"/>
      <c r="F4" s="5"/>
    </row>
    <row r="5" spans="2:6" s="3" customFormat="1" ht="15" customHeight="1" thickBot="1" x14ac:dyDescent="0.35">
      <c r="B5" s="278" t="s">
        <v>217</v>
      </c>
      <c r="C5" s="401" t="s">
        <v>80</v>
      </c>
      <c r="D5" s="402"/>
    </row>
    <row r="6" spans="2:6" ht="16.2" thickBot="1" x14ac:dyDescent="0.35">
      <c r="B6" s="278" t="s">
        <v>5</v>
      </c>
      <c r="C6" s="403"/>
      <c r="D6" s="404"/>
      <c r="E6" s="393"/>
      <c r="F6" s="393"/>
    </row>
    <row r="7" spans="2:6" ht="15.6" x14ac:dyDescent="0.3">
      <c r="B7" s="395"/>
      <c r="C7" s="394"/>
      <c r="D7" s="394"/>
      <c r="E7" s="393"/>
      <c r="F7" s="393"/>
    </row>
    <row r="8" spans="2:6" ht="18.600000000000001" thickBot="1" x14ac:dyDescent="0.4">
      <c r="B8" s="405" t="s">
        <v>366</v>
      </c>
      <c r="C8" s="405"/>
    </row>
    <row r="9" spans="2:6" s="389" customFormat="1" ht="18.600000000000001" customHeight="1" thickBot="1" x14ac:dyDescent="0.35">
      <c r="B9" s="392" t="s">
        <v>70</v>
      </c>
      <c r="C9" s="391" t="s">
        <v>365</v>
      </c>
      <c r="D9" s="390" t="s">
        <v>364</v>
      </c>
    </row>
    <row r="10" spans="2:6" ht="13.8" x14ac:dyDescent="0.25">
      <c r="B10" s="388" t="s">
        <v>363</v>
      </c>
      <c r="C10" s="387"/>
      <c r="D10" s="382"/>
    </row>
    <row r="11" spans="2:6" ht="13.8" x14ac:dyDescent="0.25">
      <c r="B11" s="386" t="s">
        <v>362</v>
      </c>
      <c r="C11" s="385"/>
      <c r="D11" s="382"/>
    </row>
    <row r="12" spans="2:6" ht="13.8" x14ac:dyDescent="0.25">
      <c r="B12" s="384" t="s">
        <v>361</v>
      </c>
      <c r="C12" s="383"/>
      <c r="D12" s="382"/>
    </row>
    <row r="13" spans="2:6" ht="14.4" thickBot="1" x14ac:dyDescent="0.3">
      <c r="B13" s="381" t="s">
        <v>360</v>
      </c>
      <c r="C13" s="380"/>
      <c r="D13" s="379"/>
    </row>
    <row r="14" spans="2:6" ht="13.8" x14ac:dyDescent="0.25">
      <c r="B14" s="406"/>
      <c r="C14" s="406"/>
    </row>
    <row r="15" spans="2:6" s="369" customFormat="1" ht="18.600000000000001" thickBot="1" x14ac:dyDescent="0.4">
      <c r="B15" s="407" t="s">
        <v>359</v>
      </c>
      <c r="C15" s="407"/>
    </row>
    <row r="16" spans="2:6" s="369" customFormat="1" ht="20.399999999999999" customHeight="1" thickBot="1" x14ac:dyDescent="0.35">
      <c r="B16" s="378" t="s">
        <v>70</v>
      </c>
      <c r="C16" s="377" t="s">
        <v>358</v>
      </c>
    </row>
    <row r="17" spans="2:4" s="369" customFormat="1" ht="27.6" x14ac:dyDescent="0.25">
      <c r="B17" s="376" t="s">
        <v>357</v>
      </c>
      <c r="C17" s="375"/>
    </row>
    <row r="18" spans="2:4" s="369" customFormat="1" ht="27.6" x14ac:dyDescent="0.25">
      <c r="B18" s="374" t="s">
        <v>356</v>
      </c>
      <c r="C18" s="373"/>
    </row>
    <row r="19" spans="2:4" s="369" customFormat="1" ht="27.6" x14ac:dyDescent="0.25">
      <c r="B19" s="374" t="s">
        <v>355</v>
      </c>
      <c r="C19" s="373"/>
    </row>
    <row r="20" spans="2:4" s="369" customFormat="1" ht="14.4" thickBot="1" x14ac:dyDescent="0.3">
      <c r="B20" s="372" t="s">
        <v>354</v>
      </c>
      <c r="C20" s="371"/>
    </row>
    <row r="21" spans="2:4" s="369" customFormat="1" ht="13.8" x14ac:dyDescent="0.25">
      <c r="B21" s="370"/>
      <c r="C21" s="370"/>
    </row>
    <row r="22" spans="2:4" ht="18.600000000000001" thickBot="1" x14ac:dyDescent="0.4">
      <c r="B22" s="408" t="s">
        <v>353</v>
      </c>
      <c r="C22" s="408"/>
    </row>
    <row r="23" spans="2:4" ht="23.4" customHeight="1" thickBot="1" x14ac:dyDescent="0.3">
      <c r="B23" s="368" t="s">
        <v>352</v>
      </c>
      <c r="C23" s="367" t="s">
        <v>351</v>
      </c>
    </row>
    <row r="24" spans="2:4" ht="30" customHeight="1" thickBot="1" x14ac:dyDescent="0.3">
      <c r="B24" s="366" t="s">
        <v>350</v>
      </c>
      <c r="C24" s="365"/>
    </row>
    <row r="25" spans="2:4" ht="13.8" x14ac:dyDescent="0.25"/>
    <row r="26" spans="2:4" ht="13.8" x14ac:dyDescent="0.25"/>
    <row r="27" spans="2:4" ht="18.600000000000001" thickBot="1" x14ac:dyDescent="0.4">
      <c r="B27" s="364" t="s">
        <v>349</v>
      </c>
      <c r="C27" s="364"/>
      <c r="D27" s="363"/>
    </row>
    <row r="28" spans="2:4" s="360" customFormat="1" ht="27.75" customHeight="1" thickBot="1" x14ac:dyDescent="0.35">
      <c r="B28" s="362" t="s">
        <v>342</v>
      </c>
      <c r="C28" s="361" t="s">
        <v>348</v>
      </c>
      <c r="D28" s="361" t="s">
        <v>347</v>
      </c>
    </row>
    <row r="29" spans="2:4" ht="16.2" thickBot="1" x14ac:dyDescent="0.3">
      <c r="B29" s="349" t="s">
        <v>339</v>
      </c>
      <c r="C29" s="348"/>
      <c r="D29" s="348"/>
    </row>
    <row r="30" spans="2:4" ht="16.2" thickBot="1" x14ac:dyDescent="0.3">
      <c r="B30" s="349" t="s">
        <v>338</v>
      </c>
      <c r="C30" s="348"/>
      <c r="D30" s="348"/>
    </row>
    <row r="31" spans="2:4" ht="16.2" thickBot="1" x14ac:dyDescent="0.3">
      <c r="B31" s="349" t="s">
        <v>337</v>
      </c>
      <c r="C31" s="348"/>
      <c r="D31" s="348"/>
    </row>
    <row r="32" spans="2:4" ht="16.2" thickBot="1" x14ac:dyDescent="0.3">
      <c r="B32" s="349" t="s">
        <v>336</v>
      </c>
      <c r="C32" s="348"/>
      <c r="D32" s="348"/>
    </row>
    <row r="33" spans="2:4" ht="16.2" thickBot="1" x14ac:dyDescent="0.3">
      <c r="B33" s="349" t="s">
        <v>335</v>
      </c>
      <c r="C33" s="359"/>
      <c r="D33" s="359"/>
    </row>
    <row r="34" spans="2:4" ht="16.2" thickBot="1" x14ac:dyDescent="0.3">
      <c r="B34" s="358" t="s">
        <v>334</v>
      </c>
      <c r="C34" s="357"/>
      <c r="D34" s="356"/>
    </row>
    <row r="35" spans="2:4" ht="16.2" thickBot="1" x14ac:dyDescent="0.3">
      <c r="B35" s="355" t="s">
        <v>333</v>
      </c>
      <c r="C35" s="354">
        <f>SUM(C29:C34)</f>
        <v>0</v>
      </c>
      <c r="D35" s="354">
        <f>SUM(D29:D34)</f>
        <v>0</v>
      </c>
    </row>
    <row r="36" spans="2:4" ht="15.6" x14ac:dyDescent="0.25">
      <c r="B36" s="353"/>
      <c r="C36" s="352"/>
      <c r="D36" s="352"/>
    </row>
    <row r="37" spans="2:4" ht="18.600000000000001" thickBot="1" x14ac:dyDescent="0.4">
      <c r="B37" s="396" t="s">
        <v>346</v>
      </c>
      <c r="C37" s="396"/>
    </row>
    <row r="38" spans="2:4" s="341" customFormat="1" ht="26.25" customHeight="1" thickBot="1" x14ac:dyDescent="0.35">
      <c r="B38" s="351" t="s">
        <v>342</v>
      </c>
      <c r="C38" s="350" t="s">
        <v>345</v>
      </c>
      <c r="D38" s="350" t="s">
        <v>344</v>
      </c>
    </row>
    <row r="39" spans="2:4" ht="16.2" thickBot="1" x14ac:dyDescent="0.3">
      <c r="B39" s="349" t="s">
        <v>339</v>
      </c>
      <c r="C39" s="348"/>
      <c r="D39" s="348"/>
    </row>
    <row r="40" spans="2:4" ht="16.2" thickBot="1" x14ac:dyDescent="0.3">
      <c r="B40" s="349" t="s">
        <v>338</v>
      </c>
      <c r="C40" s="348"/>
      <c r="D40" s="348"/>
    </row>
    <row r="41" spans="2:4" ht="16.2" thickBot="1" x14ac:dyDescent="0.3">
      <c r="B41" s="349" t="s">
        <v>337</v>
      </c>
      <c r="C41" s="348"/>
      <c r="D41" s="348"/>
    </row>
    <row r="42" spans="2:4" ht="16.2" thickBot="1" x14ac:dyDescent="0.3">
      <c r="B42" s="349" t="s">
        <v>336</v>
      </c>
      <c r="C42" s="348"/>
      <c r="D42" s="348"/>
    </row>
    <row r="43" spans="2:4" ht="16.2" thickBot="1" x14ac:dyDescent="0.3">
      <c r="B43" s="349" t="s">
        <v>335</v>
      </c>
      <c r="C43" s="348"/>
      <c r="D43" s="348"/>
    </row>
    <row r="44" spans="2:4" ht="16.2" thickBot="1" x14ac:dyDescent="0.3">
      <c r="B44" s="349" t="s">
        <v>334</v>
      </c>
      <c r="C44" s="348"/>
      <c r="D44" s="348"/>
    </row>
    <row r="45" spans="2:4" ht="16.2" thickBot="1" x14ac:dyDescent="0.3">
      <c r="B45" s="347" t="s">
        <v>333</v>
      </c>
      <c r="C45" s="354">
        <f>SUM(C39:C44)</f>
        <v>0</v>
      </c>
      <c r="D45" s="354">
        <f>SUM(D39:D44)</f>
        <v>0</v>
      </c>
    </row>
    <row r="46" spans="2:4" ht="15.6" x14ac:dyDescent="0.25">
      <c r="B46" s="353"/>
      <c r="C46" s="352"/>
      <c r="D46" s="352"/>
    </row>
    <row r="47" spans="2:4" ht="18.600000000000001" thickBot="1" x14ac:dyDescent="0.4">
      <c r="B47" s="396" t="s">
        <v>343</v>
      </c>
      <c r="C47" s="396"/>
    </row>
    <row r="48" spans="2:4" ht="16.2" thickBot="1" x14ac:dyDescent="0.3">
      <c r="B48" s="351" t="s">
        <v>342</v>
      </c>
      <c r="C48" s="350" t="s">
        <v>341</v>
      </c>
      <c r="D48" s="350" t="s">
        <v>340</v>
      </c>
    </row>
    <row r="49" spans="1:4" ht="16.2" thickBot="1" x14ac:dyDescent="0.3">
      <c r="B49" s="349" t="s">
        <v>339</v>
      </c>
      <c r="C49" s="348"/>
      <c r="D49" s="348"/>
    </row>
    <row r="50" spans="1:4" ht="16.2" thickBot="1" x14ac:dyDescent="0.3">
      <c r="B50" s="349" t="s">
        <v>338</v>
      </c>
      <c r="C50" s="348"/>
      <c r="D50" s="348"/>
    </row>
    <row r="51" spans="1:4" ht="16.2" thickBot="1" x14ac:dyDescent="0.3">
      <c r="B51" s="349" t="s">
        <v>337</v>
      </c>
      <c r="C51" s="348"/>
      <c r="D51" s="348"/>
    </row>
    <row r="52" spans="1:4" ht="16.2" thickBot="1" x14ac:dyDescent="0.3">
      <c r="B52" s="349" t="s">
        <v>336</v>
      </c>
      <c r="C52" s="348"/>
      <c r="D52" s="348"/>
    </row>
    <row r="53" spans="1:4" ht="16.2" thickBot="1" x14ac:dyDescent="0.3">
      <c r="B53" s="349" t="s">
        <v>335</v>
      </c>
      <c r="C53" s="348"/>
      <c r="D53" s="348"/>
    </row>
    <row r="54" spans="1:4" ht="16.2" thickBot="1" x14ac:dyDescent="0.3">
      <c r="B54" s="349" t="s">
        <v>334</v>
      </c>
      <c r="C54" s="348"/>
      <c r="D54" s="348"/>
    </row>
    <row r="55" spans="1:4" ht="16.2" thickBot="1" x14ac:dyDescent="0.3">
      <c r="B55" s="347" t="s">
        <v>333</v>
      </c>
      <c r="C55" s="346">
        <f>SUM(C49:C54)</f>
        <v>0</v>
      </c>
      <c r="D55" s="346">
        <f>SUM(D49:D54)</f>
        <v>0</v>
      </c>
    </row>
    <row r="56" spans="1:4" ht="13.8" x14ac:dyDescent="0.25"/>
    <row r="57" spans="1:4" ht="18.600000000000001" customHeight="1" x14ac:dyDescent="0.3">
      <c r="B57" s="341"/>
      <c r="C57" s="341"/>
      <c r="D57" s="341"/>
    </row>
    <row r="58" spans="1:4" ht="18.600000000000001" customHeight="1" x14ac:dyDescent="0.3">
      <c r="B58" s="345"/>
      <c r="C58" s="341"/>
      <c r="D58" s="341"/>
    </row>
    <row r="59" spans="1:4" ht="18.600000000000001" customHeight="1" x14ac:dyDescent="0.3">
      <c r="B59" s="344" t="s">
        <v>332</v>
      </c>
      <c r="C59" s="341"/>
      <c r="D59" s="340" t="s">
        <v>331</v>
      </c>
    </row>
    <row r="60" spans="1:4" ht="18.600000000000001" customHeight="1" x14ac:dyDescent="0.3">
      <c r="A60" s="339"/>
      <c r="B60" s="343"/>
      <c r="C60" s="341"/>
      <c r="D60" s="341"/>
    </row>
    <row r="61" spans="1:4" ht="18.600000000000001" customHeight="1" x14ac:dyDescent="0.3">
      <c r="A61" s="339"/>
      <c r="B61" s="343"/>
      <c r="C61" s="341"/>
      <c r="D61" s="341"/>
    </row>
    <row r="62" spans="1:4" ht="18.600000000000001" customHeight="1" x14ac:dyDescent="0.3">
      <c r="A62" s="339"/>
      <c r="B62" s="342"/>
      <c r="C62" s="341"/>
      <c r="D62" s="341"/>
    </row>
    <row r="63" spans="1:4" ht="18.600000000000001" customHeight="1" x14ac:dyDescent="0.3">
      <c r="A63" s="339"/>
      <c r="B63" s="340" t="s">
        <v>78</v>
      </c>
      <c r="C63" s="341"/>
      <c r="D63" s="340" t="s">
        <v>79</v>
      </c>
    </row>
    <row r="64" spans="1:4" ht="18.600000000000001" customHeight="1" x14ac:dyDescent="0.25">
      <c r="A64" s="339"/>
    </row>
    <row r="65" spans="1:1" ht="18.600000000000001" customHeight="1" x14ac:dyDescent="0.25">
      <c r="A65" s="339"/>
    </row>
    <row r="66" spans="1:1" ht="18.600000000000001" customHeight="1" x14ac:dyDescent="0.25"/>
  </sheetData>
  <mergeCells count="11">
    <mergeCell ref="B47:C47"/>
    <mergeCell ref="C2:D2"/>
    <mergeCell ref="C3:D3"/>
    <mergeCell ref="C4:D4"/>
    <mergeCell ref="C5:D5"/>
    <mergeCell ref="C6:D6"/>
    <mergeCell ref="B8:C8"/>
    <mergeCell ref="B14:C14"/>
    <mergeCell ref="B15:C15"/>
    <mergeCell ref="B22:C22"/>
    <mergeCell ref="B37:C37"/>
  </mergeCells>
  <pageMargins left="0.7" right="0.7"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opLeftCell="A74" zoomScale="120" zoomScaleNormal="120" workbookViewId="0">
      <selection activeCell="E88" sqref="E88"/>
    </sheetView>
  </sheetViews>
  <sheetFormatPr defaultColWidth="8.88671875" defaultRowHeight="11.4" x14ac:dyDescent="0.2"/>
  <cols>
    <col min="1" max="2" width="8.88671875" style="1"/>
    <col min="3" max="3" width="23.109375" style="1" bestFit="1" customWidth="1"/>
    <col min="4" max="4" width="39.77734375" style="1" customWidth="1"/>
    <col min="5" max="5" width="20.88671875" style="1" customWidth="1"/>
    <col min="6" max="6" width="25" style="2" customWidth="1"/>
    <col min="7" max="7" width="18.6640625" style="1" bestFit="1" customWidth="1"/>
    <col min="8" max="8" width="18.44140625" style="1" customWidth="1"/>
    <col min="9" max="16384" width="8.88671875" style="1"/>
  </cols>
  <sheetData>
    <row r="1" spans="1:7" ht="12" thickBot="1" x14ac:dyDescent="0.25"/>
    <row r="2" spans="1:7" s="3" customFormat="1" ht="16.2" thickBot="1" x14ac:dyDescent="0.35">
      <c r="C2" s="278" t="s">
        <v>0</v>
      </c>
      <c r="D2" s="443" t="s">
        <v>224</v>
      </c>
      <c r="E2" s="444"/>
      <c r="F2" s="444"/>
      <c r="G2" s="445"/>
    </row>
    <row r="3" spans="1:7" s="5" customFormat="1" ht="16.2" thickBot="1" x14ac:dyDescent="0.35">
      <c r="C3" s="278" t="s">
        <v>1</v>
      </c>
      <c r="D3" s="279" t="s">
        <v>2</v>
      </c>
      <c r="E3" s="280"/>
      <c r="F3" s="280"/>
      <c r="G3" s="281"/>
    </row>
    <row r="4" spans="1:7" s="3" customFormat="1" ht="16.2" thickBot="1" x14ac:dyDescent="0.35">
      <c r="C4" s="278" t="s">
        <v>3</v>
      </c>
      <c r="D4" s="279" t="s">
        <v>4</v>
      </c>
      <c r="E4" s="280"/>
      <c r="F4" s="280"/>
      <c r="G4" s="281"/>
    </row>
    <row r="5" spans="1:7" s="3" customFormat="1" ht="16.2" thickBot="1" x14ac:dyDescent="0.35">
      <c r="C5" s="278" t="s">
        <v>217</v>
      </c>
      <c r="D5" s="401" t="s">
        <v>80</v>
      </c>
      <c r="E5" s="452"/>
      <c r="F5" s="452"/>
      <c r="G5" s="402"/>
    </row>
    <row r="6" spans="1:7" s="3" customFormat="1" ht="16.2" thickBot="1" x14ac:dyDescent="0.35">
      <c r="A6" s="1"/>
      <c r="C6" s="278" t="s">
        <v>5</v>
      </c>
      <c r="D6" s="403"/>
      <c r="E6" s="453"/>
      <c r="F6" s="453"/>
      <c r="G6" s="404"/>
    </row>
    <row r="7" spans="1:7" customFormat="1" ht="16.8" customHeight="1" x14ac:dyDescent="0.3">
      <c r="A7" s="1"/>
      <c r="B7" s="1"/>
      <c r="C7" s="284" t="s">
        <v>6</v>
      </c>
      <c r="D7" s="283"/>
      <c r="E7" s="283"/>
      <c r="F7" s="283"/>
      <c r="G7" s="285"/>
    </row>
    <row r="8" spans="1:7" customFormat="1" ht="15.6" x14ac:dyDescent="0.3">
      <c r="A8" s="1"/>
      <c r="B8" s="1"/>
      <c r="C8" s="425" t="s">
        <v>97</v>
      </c>
      <c r="D8" s="426"/>
      <c r="E8" s="426"/>
      <c r="F8" s="426"/>
      <c r="G8" s="427"/>
    </row>
    <row r="9" spans="1:7" customFormat="1" ht="29.4" customHeight="1" x14ac:dyDescent="0.3">
      <c r="A9" s="1"/>
      <c r="B9" s="1"/>
      <c r="C9" s="422" t="s">
        <v>7</v>
      </c>
      <c r="D9" s="423"/>
      <c r="E9" s="423"/>
      <c r="F9" s="423"/>
      <c r="G9" s="424"/>
    </row>
    <row r="10" spans="1:7" customFormat="1" ht="15.6" x14ac:dyDescent="0.3">
      <c r="A10" s="1"/>
      <c r="B10" s="1"/>
      <c r="C10" s="425" t="s">
        <v>8</v>
      </c>
      <c r="D10" s="426"/>
      <c r="E10" s="426"/>
      <c r="F10" s="426"/>
      <c r="G10" s="427"/>
    </row>
    <row r="11" spans="1:7" customFormat="1" ht="32.4" customHeight="1" x14ac:dyDescent="0.3">
      <c r="A11" s="1"/>
      <c r="B11" s="1"/>
      <c r="C11" s="422" t="s">
        <v>98</v>
      </c>
      <c r="D11" s="423"/>
      <c r="E11" s="423"/>
      <c r="F11" s="423"/>
      <c r="G11" s="424"/>
    </row>
    <row r="12" spans="1:7" s="8" customFormat="1" ht="16.5" customHeight="1" x14ac:dyDescent="0.3">
      <c r="A12" s="1"/>
      <c r="C12" s="425" t="s">
        <v>9</v>
      </c>
      <c r="D12" s="426"/>
      <c r="E12" s="426"/>
      <c r="F12" s="426"/>
      <c r="G12" s="427"/>
    </row>
    <row r="13" spans="1:7" customFormat="1" ht="15.6" customHeight="1" x14ac:dyDescent="0.3">
      <c r="A13" s="1"/>
      <c r="B13" s="1"/>
      <c r="C13" s="422" t="s">
        <v>10</v>
      </c>
      <c r="D13" s="423"/>
      <c r="E13" s="423"/>
      <c r="F13" s="423"/>
      <c r="G13" s="424"/>
    </row>
    <row r="14" spans="1:7" customFormat="1" ht="14.4" x14ac:dyDescent="0.3">
      <c r="A14" s="1"/>
      <c r="B14" s="1"/>
      <c r="C14" s="422"/>
      <c r="D14" s="423"/>
      <c r="E14" s="423"/>
      <c r="F14" s="423"/>
      <c r="G14" s="424"/>
    </row>
    <row r="15" spans="1:7" customFormat="1" ht="30.6" customHeight="1" x14ac:dyDescent="0.3">
      <c r="A15" s="1"/>
      <c r="B15" s="1"/>
      <c r="C15" s="437" t="s">
        <v>11</v>
      </c>
      <c r="D15" s="438"/>
      <c r="E15" s="438"/>
      <c r="F15" s="438"/>
      <c r="G15" s="439"/>
    </row>
    <row r="16" spans="1:7" customFormat="1" ht="49.2" customHeight="1" x14ac:dyDescent="0.3">
      <c r="A16" s="1"/>
      <c r="B16" s="1"/>
      <c r="C16" s="440" t="s">
        <v>222</v>
      </c>
      <c r="D16" s="441"/>
      <c r="E16" s="441"/>
      <c r="F16" s="441"/>
      <c r="G16" s="442"/>
    </row>
    <row r="17" spans="1:8" customFormat="1" ht="103.8" customHeight="1" thickBot="1" x14ac:dyDescent="0.35">
      <c r="A17" s="1"/>
      <c r="B17" s="1"/>
      <c r="C17" s="431" t="s">
        <v>219</v>
      </c>
      <c r="D17" s="432"/>
      <c r="E17" s="432"/>
      <c r="F17" s="432"/>
      <c r="G17" s="433"/>
    </row>
    <row r="18" spans="1:8" customFormat="1" ht="14.4" x14ac:dyDescent="0.3">
      <c r="A18" s="276"/>
      <c r="B18" s="1"/>
      <c r="C18" s="277"/>
      <c r="D18" s="277"/>
      <c r="E18" s="277"/>
      <c r="F18" s="277"/>
      <c r="G18" s="277"/>
    </row>
    <row r="20" spans="1:8" ht="12" thickBot="1" x14ac:dyDescent="0.25"/>
    <row r="21" spans="1:8" ht="16.2" thickBot="1" x14ac:dyDescent="0.35">
      <c r="A21" s="9"/>
      <c r="B21" s="9"/>
      <c r="C21" s="428" t="s">
        <v>12</v>
      </c>
      <c r="D21" s="429"/>
      <c r="E21" s="429"/>
      <c r="F21" s="429"/>
      <c r="G21" s="429"/>
      <c r="H21" s="430"/>
    </row>
    <row r="22" spans="1:8" ht="14.4" thickBot="1" x14ac:dyDescent="0.3">
      <c r="A22" s="9"/>
      <c r="B22" s="9"/>
      <c r="C22" s="434" t="s">
        <v>223</v>
      </c>
      <c r="D22" s="435"/>
      <c r="E22" s="435"/>
      <c r="F22" s="435"/>
      <c r="G22" s="435"/>
      <c r="H22" s="436"/>
    </row>
    <row r="23" spans="1:8" ht="25.8" customHeight="1" thickBot="1" x14ac:dyDescent="0.25">
      <c r="C23" s="10" t="s">
        <v>13</v>
      </c>
      <c r="D23" s="11" t="s">
        <v>14</v>
      </c>
      <c r="E23" s="11" t="s">
        <v>15</v>
      </c>
      <c r="F23" s="12" t="s">
        <v>16</v>
      </c>
      <c r="G23" s="13" t="s">
        <v>17</v>
      </c>
      <c r="H23" s="14" t="s">
        <v>18</v>
      </c>
    </row>
    <row r="24" spans="1:8" ht="14.4" customHeight="1" x14ac:dyDescent="0.2">
      <c r="C24" s="267">
        <v>1</v>
      </c>
      <c r="D24" s="334" t="s">
        <v>19</v>
      </c>
      <c r="E24" s="335">
        <v>529</v>
      </c>
      <c r="F24" s="268" t="s">
        <v>20</v>
      </c>
      <c r="G24" s="269"/>
      <c r="H24" s="40">
        <f>(E24*G24)*12</f>
        <v>0</v>
      </c>
    </row>
    <row r="25" spans="1:8" ht="14.4" customHeight="1" x14ac:dyDescent="0.2">
      <c r="C25" s="15">
        <v>2</v>
      </c>
      <c r="D25" s="19" t="s">
        <v>21</v>
      </c>
      <c r="E25" s="17">
        <v>832</v>
      </c>
      <c r="F25" s="20" t="s">
        <v>20</v>
      </c>
      <c r="G25" s="21"/>
      <c r="H25" s="18">
        <f t="shared" ref="H25:H34" si="0">(E25*G25)*12</f>
        <v>0</v>
      </c>
    </row>
    <row r="26" spans="1:8" ht="14.4" customHeight="1" x14ac:dyDescent="0.2">
      <c r="C26" s="15">
        <v>3</v>
      </c>
      <c r="D26" s="22" t="s">
        <v>22</v>
      </c>
      <c r="E26" s="17">
        <v>233</v>
      </c>
      <c r="F26" s="20" t="s">
        <v>20</v>
      </c>
      <c r="G26" s="21"/>
      <c r="H26" s="18">
        <f t="shared" si="0"/>
        <v>0</v>
      </c>
    </row>
    <row r="27" spans="1:8" ht="14.4" customHeight="1" x14ac:dyDescent="0.2">
      <c r="C27" s="15">
        <v>4</v>
      </c>
      <c r="D27" s="19" t="s">
        <v>23</v>
      </c>
      <c r="E27" s="17">
        <v>463</v>
      </c>
      <c r="F27" s="20" t="s">
        <v>20</v>
      </c>
      <c r="G27" s="21"/>
      <c r="H27" s="18">
        <f t="shared" si="0"/>
        <v>0</v>
      </c>
    </row>
    <row r="28" spans="1:8" x14ac:dyDescent="0.2">
      <c r="C28" s="15">
        <v>5</v>
      </c>
      <c r="D28" s="23" t="s">
        <v>24</v>
      </c>
      <c r="E28" s="17">
        <v>449</v>
      </c>
      <c r="F28" s="20" t="s">
        <v>20</v>
      </c>
      <c r="G28" s="21"/>
      <c r="H28" s="18">
        <f t="shared" si="0"/>
        <v>0</v>
      </c>
    </row>
    <row r="29" spans="1:8" ht="14.4" customHeight="1" x14ac:dyDescent="0.2">
      <c r="C29" s="15">
        <v>6</v>
      </c>
      <c r="D29" s="19" t="s">
        <v>25</v>
      </c>
      <c r="E29" s="17">
        <v>552</v>
      </c>
      <c r="F29" s="20" t="s">
        <v>20</v>
      </c>
      <c r="G29" s="21"/>
      <c r="H29" s="18">
        <f t="shared" si="0"/>
        <v>0</v>
      </c>
    </row>
    <row r="30" spans="1:8" ht="14.4" customHeight="1" x14ac:dyDescent="0.2">
      <c r="C30" s="15">
        <v>7</v>
      </c>
      <c r="D30" s="23" t="s">
        <v>26</v>
      </c>
      <c r="E30" s="17">
        <v>831</v>
      </c>
      <c r="F30" s="20" t="s">
        <v>20</v>
      </c>
      <c r="G30" s="21"/>
      <c r="H30" s="18">
        <f t="shared" si="0"/>
        <v>0</v>
      </c>
    </row>
    <row r="31" spans="1:8" ht="14.4" customHeight="1" x14ac:dyDescent="0.2">
      <c r="C31" s="15">
        <v>8</v>
      </c>
      <c r="D31" s="19" t="s">
        <v>27</v>
      </c>
      <c r="E31" s="17">
        <v>476</v>
      </c>
      <c r="F31" s="20" t="s">
        <v>20</v>
      </c>
      <c r="G31" s="21"/>
      <c r="H31" s="18">
        <f t="shared" si="0"/>
        <v>0</v>
      </c>
    </row>
    <row r="32" spans="1:8" ht="14.4" customHeight="1" x14ac:dyDescent="0.2">
      <c r="C32" s="15">
        <v>9</v>
      </c>
      <c r="D32" s="19" t="s">
        <v>28</v>
      </c>
      <c r="E32" s="17">
        <v>476</v>
      </c>
      <c r="F32" s="20" t="s">
        <v>20</v>
      </c>
      <c r="G32" s="21"/>
      <c r="H32" s="18">
        <f t="shared" si="0"/>
        <v>0</v>
      </c>
    </row>
    <row r="33" spans="3:8" ht="14.4" customHeight="1" x14ac:dyDescent="0.2">
      <c r="C33" s="15">
        <v>10</v>
      </c>
      <c r="D33" s="23" t="s">
        <v>29</v>
      </c>
      <c r="E33" s="17">
        <v>35</v>
      </c>
      <c r="F33" s="20" t="s">
        <v>20</v>
      </c>
      <c r="G33" s="21"/>
      <c r="H33" s="18">
        <f t="shared" si="0"/>
        <v>0</v>
      </c>
    </row>
    <row r="34" spans="3:8" ht="22.8" x14ac:dyDescent="0.2">
      <c r="C34" s="15">
        <v>11</v>
      </c>
      <c r="D34" s="24" t="s">
        <v>30</v>
      </c>
      <c r="E34" s="17">
        <v>879</v>
      </c>
      <c r="F34" s="20" t="s">
        <v>20</v>
      </c>
      <c r="G34" s="25"/>
      <c r="H34" s="18">
        <f t="shared" si="0"/>
        <v>0</v>
      </c>
    </row>
    <row r="35" spans="3:8" ht="14.4" customHeight="1" thickBot="1" x14ac:dyDescent="0.25">
      <c r="C35" s="270">
        <v>12</v>
      </c>
      <c r="D35" s="271" t="s">
        <v>31</v>
      </c>
      <c r="E35" s="272">
        <v>68</v>
      </c>
      <c r="F35" s="273" t="s">
        <v>20</v>
      </c>
      <c r="G35" s="274"/>
      <c r="H35" s="275">
        <f>(E35*G35)*12</f>
        <v>0</v>
      </c>
    </row>
    <row r="36" spans="3:8" ht="17.399999999999999" customHeight="1" x14ac:dyDescent="0.2">
      <c r="C36" s="415" t="s">
        <v>32</v>
      </c>
      <c r="D36" s="416"/>
      <c r="E36" s="416"/>
      <c r="F36" s="416"/>
      <c r="G36" s="416"/>
      <c r="H36" s="18">
        <f>SUM(H24:H35)</f>
        <v>0</v>
      </c>
    </row>
    <row r="37" spans="3:8" ht="17.399999999999999" customHeight="1" thickBot="1" x14ac:dyDescent="0.25">
      <c r="C37" s="411" t="s">
        <v>33</v>
      </c>
      <c r="D37" s="412"/>
      <c r="E37" s="412"/>
      <c r="F37" s="412"/>
      <c r="G37" s="412"/>
      <c r="H37" s="27">
        <f>H36*15%</f>
        <v>0</v>
      </c>
    </row>
    <row r="38" spans="3:8" ht="17.399999999999999" customHeight="1" thickBot="1" x14ac:dyDescent="0.3">
      <c r="C38" s="413" t="s">
        <v>34</v>
      </c>
      <c r="D38" s="414"/>
      <c r="E38" s="414"/>
      <c r="F38" s="414"/>
      <c r="G38" s="414"/>
      <c r="H38" s="28">
        <f>H37+H36</f>
        <v>0</v>
      </c>
    </row>
    <row r="39" spans="3:8" ht="12" x14ac:dyDescent="0.2">
      <c r="C39" s="29"/>
      <c r="D39" s="29"/>
      <c r="E39" s="29"/>
      <c r="F39" s="29"/>
      <c r="G39" s="29"/>
      <c r="H39" s="30"/>
    </row>
    <row r="40" spans="3:8" ht="16.8" customHeight="1" thickBot="1" x14ac:dyDescent="0.25"/>
    <row r="41" spans="3:8" ht="19.2" customHeight="1" thickBot="1" x14ac:dyDescent="0.35">
      <c r="C41" s="417" t="s">
        <v>35</v>
      </c>
      <c r="D41" s="418"/>
      <c r="E41" s="418"/>
      <c r="F41" s="418"/>
      <c r="G41" s="418"/>
      <c r="H41" s="419"/>
    </row>
    <row r="42" spans="3:8" ht="24.6" thickBot="1" x14ac:dyDescent="0.25">
      <c r="C42" s="31" t="s">
        <v>13</v>
      </c>
      <c r="D42" s="11" t="s">
        <v>36</v>
      </c>
      <c r="E42" s="11" t="s">
        <v>15</v>
      </c>
      <c r="F42" s="12" t="s">
        <v>16</v>
      </c>
      <c r="G42" s="13" t="s">
        <v>17</v>
      </c>
      <c r="H42" s="14" t="s">
        <v>18</v>
      </c>
    </row>
    <row r="43" spans="3:8" ht="19.2" customHeight="1" x14ac:dyDescent="0.2">
      <c r="C43" s="15">
        <v>1</v>
      </c>
      <c r="D43" s="32" t="s">
        <v>37</v>
      </c>
      <c r="E43" s="33">
        <v>642</v>
      </c>
      <c r="F43" s="34" t="s">
        <v>38</v>
      </c>
      <c r="G43" s="35"/>
      <c r="H43" s="18">
        <f t="shared" ref="H43:H55" si="1">(E43*G43)*12</f>
        <v>0</v>
      </c>
    </row>
    <row r="44" spans="3:8" ht="25.2" customHeight="1" x14ac:dyDescent="0.2">
      <c r="C44" s="15">
        <v>2</v>
      </c>
      <c r="D44" s="23" t="s">
        <v>39</v>
      </c>
      <c r="E44" s="33">
        <v>207</v>
      </c>
      <c r="F44" s="26" t="s">
        <v>38</v>
      </c>
      <c r="G44" s="36"/>
      <c r="H44" s="18">
        <f t="shared" si="1"/>
        <v>0</v>
      </c>
    </row>
    <row r="45" spans="3:8" ht="19.2" customHeight="1" x14ac:dyDescent="0.2">
      <c r="C45" s="15">
        <v>3</v>
      </c>
      <c r="D45" s="23" t="s">
        <v>40</v>
      </c>
      <c r="E45" s="33">
        <v>1793</v>
      </c>
      <c r="F45" s="26" t="s">
        <v>38</v>
      </c>
      <c r="G45" s="36"/>
      <c r="H45" s="18">
        <f t="shared" si="1"/>
        <v>0</v>
      </c>
    </row>
    <row r="46" spans="3:8" ht="19.2" customHeight="1" x14ac:dyDescent="0.2">
      <c r="C46" s="15">
        <v>4</v>
      </c>
      <c r="D46" s="23" t="s">
        <v>41</v>
      </c>
      <c r="E46" s="33">
        <v>453</v>
      </c>
      <c r="F46" s="26" t="s">
        <v>38</v>
      </c>
      <c r="G46" s="36"/>
      <c r="H46" s="18">
        <f t="shared" si="1"/>
        <v>0</v>
      </c>
    </row>
    <row r="47" spans="3:8" ht="19.2" customHeight="1" x14ac:dyDescent="0.2">
      <c r="C47" s="15">
        <v>5</v>
      </c>
      <c r="D47" s="23" t="s">
        <v>42</v>
      </c>
      <c r="E47" s="33">
        <v>639</v>
      </c>
      <c r="F47" s="26" t="s">
        <v>38</v>
      </c>
      <c r="G47" s="36"/>
      <c r="H47" s="18">
        <f t="shared" si="1"/>
        <v>0</v>
      </c>
    </row>
    <row r="48" spans="3:8" ht="19.2" customHeight="1" x14ac:dyDescent="0.2">
      <c r="C48" s="15">
        <v>6</v>
      </c>
      <c r="D48" s="23" t="s">
        <v>43</v>
      </c>
      <c r="E48" s="33">
        <v>481</v>
      </c>
      <c r="F48" s="26" t="s">
        <v>38</v>
      </c>
      <c r="G48" s="36"/>
      <c r="H48" s="18">
        <f t="shared" si="1"/>
        <v>0</v>
      </c>
    </row>
    <row r="49" spans="3:8" ht="19.2" customHeight="1" x14ac:dyDescent="0.2">
      <c r="C49" s="15">
        <v>7</v>
      </c>
      <c r="D49" s="23" t="s">
        <v>44</v>
      </c>
      <c r="E49" s="33">
        <v>151</v>
      </c>
      <c r="F49" s="26" t="s">
        <v>38</v>
      </c>
      <c r="G49" s="36"/>
      <c r="H49" s="18">
        <f t="shared" si="1"/>
        <v>0</v>
      </c>
    </row>
    <row r="50" spans="3:8" ht="19.2" customHeight="1" x14ac:dyDescent="0.2">
      <c r="C50" s="15">
        <v>8</v>
      </c>
      <c r="D50" s="23" t="s">
        <v>45</v>
      </c>
      <c r="E50" s="33">
        <v>968</v>
      </c>
      <c r="F50" s="26" t="s">
        <v>38</v>
      </c>
      <c r="G50" s="36"/>
      <c r="H50" s="18">
        <f t="shared" si="1"/>
        <v>0</v>
      </c>
    </row>
    <row r="51" spans="3:8" ht="19.2" customHeight="1" x14ac:dyDescent="0.2">
      <c r="C51" s="15">
        <v>9</v>
      </c>
      <c r="D51" s="23" t="s">
        <v>46</v>
      </c>
      <c r="E51" s="33">
        <v>505</v>
      </c>
      <c r="F51" s="26" t="s">
        <v>38</v>
      </c>
      <c r="G51" s="36"/>
      <c r="H51" s="18">
        <f t="shared" si="1"/>
        <v>0</v>
      </c>
    </row>
    <row r="52" spans="3:8" ht="19.2" customHeight="1" x14ac:dyDescent="0.2">
      <c r="C52" s="15">
        <v>10</v>
      </c>
      <c r="D52" s="23" t="s">
        <v>47</v>
      </c>
      <c r="E52" s="33">
        <v>310</v>
      </c>
      <c r="F52" s="26" t="s">
        <v>38</v>
      </c>
      <c r="G52" s="36"/>
      <c r="H52" s="18">
        <f t="shared" si="1"/>
        <v>0</v>
      </c>
    </row>
    <row r="53" spans="3:8" ht="19.2" customHeight="1" x14ac:dyDescent="0.2">
      <c r="C53" s="15">
        <v>11</v>
      </c>
      <c r="D53" s="23" t="s">
        <v>48</v>
      </c>
      <c r="E53" s="33">
        <v>24618</v>
      </c>
      <c r="F53" s="26" t="s">
        <v>38</v>
      </c>
      <c r="G53" s="36"/>
      <c r="H53" s="18">
        <f t="shared" si="1"/>
        <v>0</v>
      </c>
    </row>
    <row r="54" spans="3:8" ht="19.2" customHeight="1" x14ac:dyDescent="0.2">
      <c r="C54" s="15">
        <v>12</v>
      </c>
      <c r="D54" s="37" t="s">
        <v>49</v>
      </c>
      <c r="E54" s="38">
        <v>110</v>
      </c>
      <c r="F54" s="38" t="s">
        <v>38</v>
      </c>
      <c r="G54" s="39"/>
      <c r="H54" s="18">
        <f t="shared" si="1"/>
        <v>0</v>
      </c>
    </row>
    <row r="55" spans="3:8" ht="19.2" customHeight="1" thickBot="1" x14ac:dyDescent="0.25">
      <c r="C55" s="15">
        <v>13</v>
      </c>
      <c r="D55" s="37" t="s">
        <v>50</v>
      </c>
      <c r="E55" s="38">
        <v>2</v>
      </c>
      <c r="F55" s="38" t="s">
        <v>38</v>
      </c>
      <c r="G55" s="39"/>
      <c r="H55" s="18">
        <f t="shared" si="1"/>
        <v>0</v>
      </c>
    </row>
    <row r="56" spans="3:8" ht="17.399999999999999" customHeight="1" x14ac:dyDescent="0.2">
      <c r="C56" s="420" t="s">
        <v>32</v>
      </c>
      <c r="D56" s="421"/>
      <c r="E56" s="421"/>
      <c r="F56" s="421"/>
      <c r="G56" s="421"/>
      <c r="H56" s="40">
        <f>SUM(H43:H55)</f>
        <v>0</v>
      </c>
    </row>
    <row r="57" spans="3:8" ht="17.399999999999999" customHeight="1" x14ac:dyDescent="0.2">
      <c r="C57" s="409" t="s">
        <v>33</v>
      </c>
      <c r="D57" s="410"/>
      <c r="E57" s="410"/>
      <c r="F57" s="410"/>
      <c r="G57" s="410"/>
      <c r="H57" s="41">
        <f>H56*15%</f>
        <v>0</v>
      </c>
    </row>
    <row r="58" spans="3:8" ht="17.399999999999999" customHeight="1" x14ac:dyDescent="0.25">
      <c r="C58" s="409" t="s">
        <v>51</v>
      </c>
      <c r="D58" s="410"/>
      <c r="E58" s="410"/>
      <c r="F58" s="410"/>
      <c r="G58" s="410"/>
      <c r="H58" s="42">
        <f>H56+H57</f>
        <v>0</v>
      </c>
    </row>
    <row r="59" spans="3:8" ht="17.399999999999999" customHeight="1" x14ac:dyDescent="0.25">
      <c r="C59" s="409" t="s">
        <v>52</v>
      </c>
      <c r="D59" s="410"/>
      <c r="E59" s="410"/>
      <c r="F59" s="410"/>
      <c r="G59" s="410"/>
      <c r="H59" s="42">
        <f>(H58*D84)+H58</f>
        <v>0</v>
      </c>
    </row>
    <row r="60" spans="3:8" ht="17.399999999999999" customHeight="1" x14ac:dyDescent="0.25">
      <c r="C60" s="409" t="s">
        <v>53</v>
      </c>
      <c r="D60" s="410"/>
      <c r="E60" s="410"/>
      <c r="F60" s="410"/>
      <c r="G60" s="410"/>
      <c r="H60" s="42">
        <f>(H59*E84)+H59</f>
        <v>0</v>
      </c>
    </row>
    <row r="61" spans="3:8" ht="17.399999999999999" customHeight="1" x14ac:dyDescent="0.25">
      <c r="C61" s="409" t="s">
        <v>54</v>
      </c>
      <c r="D61" s="410"/>
      <c r="E61" s="410"/>
      <c r="F61" s="410"/>
      <c r="G61" s="410"/>
      <c r="H61" s="42">
        <f>(H60*F84)+H60</f>
        <v>0</v>
      </c>
    </row>
    <row r="62" spans="3:8" ht="17.399999999999999" customHeight="1" thickBot="1" x14ac:dyDescent="0.3">
      <c r="C62" s="411" t="s">
        <v>55</v>
      </c>
      <c r="D62" s="412"/>
      <c r="E62" s="412"/>
      <c r="F62" s="412"/>
      <c r="G62" s="412"/>
      <c r="H62" s="43">
        <f>(H61*G84)+H61</f>
        <v>0</v>
      </c>
    </row>
    <row r="63" spans="3:8" ht="17.399999999999999" customHeight="1" thickBot="1" x14ac:dyDescent="0.3">
      <c r="C63" s="413" t="s">
        <v>56</v>
      </c>
      <c r="D63" s="414"/>
      <c r="E63" s="414"/>
      <c r="F63" s="414"/>
      <c r="G63" s="414"/>
      <c r="H63" s="28">
        <f>H58+H59+H60+H61+H62</f>
        <v>0</v>
      </c>
    </row>
    <row r="64" spans="3:8" ht="12" x14ac:dyDescent="0.25">
      <c r="C64" s="29"/>
      <c r="D64" s="29"/>
      <c r="E64" s="29"/>
      <c r="F64" s="29"/>
      <c r="G64" s="29"/>
      <c r="H64" s="44"/>
    </row>
    <row r="65" spans="3:8" ht="12" thickBot="1" x14ac:dyDescent="0.25"/>
    <row r="66" spans="3:8" ht="16.2" thickBot="1" x14ac:dyDescent="0.35">
      <c r="C66" s="417" t="s">
        <v>57</v>
      </c>
      <c r="D66" s="418"/>
      <c r="E66" s="418"/>
      <c r="F66" s="418"/>
      <c r="G66" s="418"/>
      <c r="H66" s="419"/>
    </row>
    <row r="67" spans="3:8" ht="24.6" thickBot="1" x14ac:dyDescent="0.3">
      <c r="C67" s="266" t="s">
        <v>13</v>
      </c>
      <c r="D67" s="45" t="s">
        <v>58</v>
      </c>
      <c r="E67" s="46" t="s">
        <v>59</v>
      </c>
      <c r="F67" s="47" t="s">
        <v>16</v>
      </c>
      <c r="G67" s="13" t="s">
        <v>17</v>
      </c>
      <c r="H67" s="14" t="s">
        <v>18</v>
      </c>
    </row>
    <row r="68" spans="3:8" ht="34.799999999999997" x14ac:dyDescent="0.2">
      <c r="C68" s="51">
        <v>1</v>
      </c>
      <c r="D68" s="16" t="s">
        <v>62</v>
      </c>
      <c r="E68" s="52">
        <v>2018</v>
      </c>
      <c r="F68" s="53" t="s">
        <v>38</v>
      </c>
      <c r="G68" s="54"/>
      <c r="H68" s="55">
        <f>(E68*G68)*12</f>
        <v>0</v>
      </c>
    </row>
    <row r="69" spans="3:8" ht="23.4" x14ac:dyDescent="0.2">
      <c r="C69" s="51">
        <v>2</v>
      </c>
      <c r="D69" s="19" t="s">
        <v>60</v>
      </c>
      <c r="E69" s="126" t="s">
        <v>126</v>
      </c>
      <c r="F69" s="50">
        <v>626</v>
      </c>
      <c r="G69" s="48"/>
      <c r="H69" s="49">
        <f>(F69*G69)*12</f>
        <v>0</v>
      </c>
    </row>
    <row r="70" spans="3:8" ht="23.4" x14ac:dyDescent="0.2">
      <c r="C70" s="51">
        <v>3</v>
      </c>
      <c r="D70" s="23" t="s">
        <v>139</v>
      </c>
      <c r="E70" s="126" t="s">
        <v>126</v>
      </c>
      <c r="F70" s="172">
        <v>95</v>
      </c>
      <c r="G70" s="48"/>
      <c r="H70" s="49">
        <f>(F70*G70)*6</f>
        <v>0</v>
      </c>
    </row>
    <row r="71" spans="3:8" ht="24" thickBot="1" x14ac:dyDescent="0.25">
      <c r="C71" s="51">
        <v>4</v>
      </c>
      <c r="D71" s="252" t="s">
        <v>61</v>
      </c>
      <c r="E71" s="126" t="s">
        <v>126</v>
      </c>
      <c r="F71" s="253">
        <v>131</v>
      </c>
      <c r="G71" s="254"/>
      <c r="H71" s="255">
        <f>(F71*G71)*12</f>
        <v>0</v>
      </c>
    </row>
    <row r="72" spans="3:8" ht="18" customHeight="1" x14ac:dyDescent="0.2">
      <c r="C72" s="420" t="s">
        <v>32</v>
      </c>
      <c r="D72" s="421"/>
      <c r="E72" s="421"/>
      <c r="F72" s="421"/>
      <c r="G72" s="421"/>
      <c r="H72" s="40">
        <f>SUM(H68:H71)</f>
        <v>0</v>
      </c>
    </row>
    <row r="73" spans="3:8" ht="18" customHeight="1" x14ac:dyDescent="0.2">
      <c r="C73" s="409" t="s">
        <v>33</v>
      </c>
      <c r="D73" s="410"/>
      <c r="E73" s="410"/>
      <c r="F73" s="410"/>
      <c r="G73" s="410"/>
      <c r="H73" s="41">
        <f>H72*15%</f>
        <v>0</v>
      </c>
    </row>
    <row r="74" spans="3:8" ht="18" customHeight="1" x14ac:dyDescent="0.25">
      <c r="C74" s="409" t="s">
        <v>63</v>
      </c>
      <c r="D74" s="410"/>
      <c r="E74" s="410"/>
      <c r="F74" s="410"/>
      <c r="G74" s="410"/>
      <c r="H74" s="42">
        <f>H72+H73</f>
        <v>0</v>
      </c>
    </row>
    <row r="75" spans="3:8" ht="18" customHeight="1" x14ac:dyDescent="0.25">
      <c r="C75" s="409" t="s">
        <v>64</v>
      </c>
      <c r="D75" s="410"/>
      <c r="E75" s="410"/>
      <c r="F75" s="410"/>
      <c r="G75" s="410"/>
      <c r="H75" s="42">
        <f>(H74*D84)+H74</f>
        <v>0</v>
      </c>
    </row>
    <row r="76" spans="3:8" ht="18" customHeight="1" x14ac:dyDescent="0.25">
      <c r="C76" s="409" t="s">
        <v>65</v>
      </c>
      <c r="D76" s="410"/>
      <c r="E76" s="410"/>
      <c r="F76" s="410"/>
      <c r="G76" s="410"/>
      <c r="H76" s="42">
        <f>(H75*E84)+H75</f>
        <v>0</v>
      </c>
    </row>
    <row r="77" spans="3:8" ht="18" customHeight="1" x14ac:dyDescent="0.25">
      <c r="C77" s="409" t="s">
        <v>66</v>
      </c>
      <c r="D77" s="410"/>
      <c r="E77" s="410"/>
      <c r="F77" s="410"/>
      <c r="G77" s="410"/>
      <c r="H77" s="42">
        <f>(H76*F84)+H76</f>
        <v>0</v>
      </c>
    </row>
    <row r="78" spans="3:8" ht="18" customHeight="1" thickBot="1" x14ac:dyDescent="0.3">
      <c r="C78" s="411" t="s">
        <v>67</v>
      </c>
      <c r="D78" s="412"/>
      <c r="E78" s="412"/>
      <c r="F78" s="412"/>
      <c r="G78" s="412"/>
      <c r="H78" s="43">
        <f>(H77*G84)+H77</f>
        <v>0</v>
      </c>
    </row>
    <row r="79" spans="3:8" ht="18" customHeight="1" thickBot="1" x14ac:dyDescent="0.3">
      <c r="C79" s="413" t="s">
        <v>68</v>
      </c>
      <c r="D79" s="414"/>
      <c r="E79" s="414"/>
      <c r="F79" s="414"/>
      <c r="G79" s="414"/>
      <c r="H79" s="28">
        <f>H74+H75+H76+H77+H78</f>
        <v>0</v>
      </c>
    </row>
    <row r="80" spans="3:8" ht="18" customHeight="1" x14ac:dyDescent="0.25">
      <c r="C80" s="29"/>
      <c r="D80" s="29"/>
      <c r="E80" s="29"/>
      <c r="F80" s="29"/>
      <c r="G80" s="29"/>
      <c r="H80" s="44"/>
    </row>
    <row r="82" spans="3:8" ht="15.6" customHeight="1" thickBot="1" x14ac:dyDescent="0.3">
      <c r="C82" s="449" t="s">
        <v>69</v>
      </c>
      <c r="D82" s="449"/>
      <c r="E82" s="449"/>
      <c r="F82" s="449"/>
      <c r="G82" s="449"/>
    </row>
    <row r="83" spans="3:8" ht="14.4" thickBot="1" x14ac:dyDescent="0.3">
      <c r="C83" s="56" t="s">
        <v>70</v>
      </c>
      <c r="D83" s="57" t="s">
        <v>71</v>
      </c>
      <c r="E83" s="57" t="s">
        <v>72</v>
      </c>
      <c r="F83" s="57" t="s">
        <v>73</v>
      </c>
      <c r="G83" s="57" t="s">
        <v>74</v>
      </c>
      <c r="H83" s="58" t="s">
        <v>75</v>
      </c>
    </row>
    <row r="84" spans="3:8" ht="15" customHeight="1" thickBot="1" x14ac:dyDescent="0.3">
      <c r="C84" s="59" t="s">
        <v>76</v>
      </c>
      <c r="D84" s="60"/>
      <c r="E84" s="60"/>
      <c r="F84" s="61"/>
      <c r="G84" s="60"/>
      <c r="H84" s="62"/>
    </row>
    <row r="86" spans="3:8" ht="12" thickBot="1" x14ac:dyDescent="0.25"/>
    <row r="87" spans="3:8" ht="14.4" thickBot="1" x14ac:dyDescent="0.3">
      <c r="C87" s="450" t="s">
        <v>77</v>
      </c>
      <c r="D87" s="451"/>
      <c r="E87" s="63">
        <f>H38+H63+H79</f>
        <v>0</v>
      </c>
    </row>
    <row r="89" spans="3:8" ht="12" thickBot="1" x14ac:dyDescent="0.25"/>
    <row r="90" spans="3:8" ht="13.8" x14ac:dyDescent="0.25">
      <c r="C90" s="446"/>
      <c r="E90" s="64"/>
      <c r="F90" s="1"/>
    </row>
    <row r="91" spans="3:8" ht="11.4" customHeight="1" x14ac:dyDescent="0.25">
      <c r="C91" s="447"/>
      <c r="E91" s="65"/>
      <c r="F91" s="1"/>
    </row>
    <row r="92" spans="3:8" ht="12" customHeight="1" thickBot="1" x14ac:dyDescent="0.3">
      <c r="C92" s="448"/>
      <c r="E92" s="66"/>
      <c r="F92" s="1"/>
    </row>
    <row r="93" spans="3:8" ht="13.8" x14ac:dyDescent="0.25">
      <c r="C93" s="67" t="s">
        <v>78</v>
      </c>
      <c r="E93" s="3" t="s">
        <v>79</v>
      </c>
      <c r="F93" s="1"/>
    </row>
  </sheetData>
  <mergeCells count="38">
    <mergeCell ref="D2:G2"/>
    <mergeCell ref="C90:C92"/>
    <mergeCell ref="C72:G72"/>
    <mergeCell ref="C73:G73"/>
    <mergeCell ref="C74:G74"/>
    <mergeCell ref="C75:G75"/>
    <mergeCell ref="C76:G76"/>
    <mergeCell ref="C77:G77"/>
    <mergeCell ref="C78:G78"/>
    <mergeCell ref="C79:G79"/>
    <mergeCell ref="C82:G82"/>
    <mergeCell ref="C87:D87"/>
    <mergeCell ref="C66:H66"/>
    <mergeCell ref="D5:G5"/>
    <mergeCell ref="D6:G6"/>
    <mergeCell ref="C8:G8"/>
    <mergeCell ref="C9:G9"/>
    <mergeCell ref="C10:G10"/>
    <mergeCell ref="C21:H21"/>
    <mergeCell ref="C17:G17"/>
    <mergeCell ref="C22:H22"/>
    <mergeCell ref="C11:G11"/>
    <mergeCell ref="C12:G12"/>
    <mergeCell ref="C13:G14"/>
    <mergeCell ref="C15:G15"/>
    <mergeCell ref="C16:G16"/>
    <mergeCell ref="C60:G60"/>
    <mergeCell ref="C61:G61"/>
    <mergeCell ref="C62:G62"/>
    <mergeCell ref="C63:G63"/>
    <mergeCell ref="C36:G36"/>
    <mergeCell ref="C41:H41"/>
    <mergeCell ref="C56:G56"/>
    <mergeCell ref="C37:G37"/>
    <mergeCell ref="C38:G38"/>
    <mergeCell ref="C57:G57"/>
    <mergeCell ref="C58:G58"/>
    <mergeCell ref="C59:G59"/>
  </mergeCells>
  <pageMargins left="0.7" right="0.7" top="0.75" bottom="0.75" header="0.3" footer="0.3"/>
  <pageSetup paperSize="8"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19" workbookViewId="0">
      <selection activeCell="F31" sqref="F31"/>
    </sheetView>
  </sheetViews>
  <sheetFormatPr defaultColWidth="9.109375" defaultRowHeight="13.8" x14ac:dyDescent="0.25"/>
  <cols>
    <col min="1" max="1" width="8.109375" style="3" customWidth="1"/>
    <col min="2" max="2" width="46.77734375" style="67" customWidth="1"/>
    <col min="3" max="3" width="18.33203125" style="3" customWidth="1"/>
    <col min="4" max="4" width="26.5546875" style="3" customWidth="1"/>
    <col min="5" max="5" width="22.5546875" style="3" customWidth="1"/>
    <col min="6" max="6" width="28.88671875" style="3" customWidth="1"/>
    <col min="7" max="7" width="16.5546875" style="3" customWidth="1"/>
    <col min="8" max="8" width="16.77734375" style="3" customWidth="1"/>
    <col min="9" max="16384" width="9.109375" style="3"/>
  </cols>
  <sheetData>
    <row r="1" spans="1:7" ht="14.4" thickBot="1" x14ac:dyDescent="0.3">
      <c r="B1" s="491"/>
      <c r="C1" s="491"/>
      <c r="D1" s="491"/>
      <c r="E1" s="491"/>
      <c r="F1" s="491"/>
    </row>
    <row r="2" spans="1:7" ht="16.2" thickBot="1" x14ac:dyDescent="0.35">
      <c r="B2" s="278" t="s">
        <v>0</v>
      </c>
      <c r="C2" s="443" t="s">
        <v>224</v>
      </c>
      <c r="D2" s="444"/>
      <c r="E2" s="444"/>
      <c r="F2" s="445"/>
    </row>
    <row r="3" spans="1:7" s="5" customFormat="1" ht="16.2" thickBot="1" x14ac:dyDescent="0.35">
      <c r="B3" s="278" t="s">
        <v>1</v>
      </c>
      <c r="C3" s="492" t="s">
        <v>81</v>
      </c>
      <c r="D3" s="493"/>
      <c r="E3" s="493"/>
      <c r="F3" s="494"/>
    </row>
    <row r="4" spans="1:7" ht="16.2" thickBot="1" x14ac:dyDescent="0.35">
      <c r="B4" s="278" t="s">
        <v>3</v>
      </c>
      <c r="C4" s="492" t="s">
        <v>82</v>
      </c>
      <c r="D4" s="493"/>
      <c r="E4" s="493"/>
      <c r="F4" s="494"/>
    </row>
    <row r="5" spans="1:7" ht="16.2" thickBot="1" x14ac:dyDescent="0.35">
      <c r="B5" s="278" t="s">
        <v>217</v>
      </c>
      <c r="C5" s="401" t="s">
        <v>80</v>
      </c>
      <c r="D5" s="452"/>
      <c r="E5" s="452"/>
      <c r="F5" s="402"/>
    </row>
    <row r="6" spans="1:7" ht="16.2" thickBot="1" x14ac:dyDescent="0.35">
      <c r="B6" s="278" t="s">
        <v>5</v>
      </c>
      <c r="C6" s="403"/>
      <c r="D6" s="453"/>
      <c r="E6" s="453"/>
      <c r="F6" s="404"/>
    </row>
    <row r="7" spans="1:7" customFormat="1" ht="16.8" customHeight="1" thickBot="1" x14ac:dyDescent="0.35">
      <c r="A7" s="6"/>
      <c r="B7" s="283" t="s">
        <v>6</v>
      </c>
      <c r="C7" s="283"/>
      <c r="D7" s="283"/>
      <c r="E7" s="283"/>
      <c r="F7" s="283"/>
      <c r="G7" s="3"/>
    </row>
    <row r="8" spans="1:7" customFormat="1" ht="15.6" customHeight="1" x14ac:dyDescent="0.3">
      <c r="A8" s="6"/>
      <c r="B8" s="495" t="s">
        <v>97</v>
      </c>
      <c r="C8" s="496"/>
      <c r="D8" s="496"/>
      <c r="E8" s="496"/>
      <c r="F8" s="497"/>
      <c r="G8" s="3"/>
    </row>
    <row r="9" spans="1:7" customFormat="1" ht="31.8" customHeight="1" x14ac:dyDescent="0.3">
      <c r="A9" s="6"/>
      <c r="B9" s="422" t="s">
        <v>7</v>
      </c>
      <c r="C9" s="423"/>
      <c r="D9" s="423"/>
      <c r="E9" s="423"/>
      <c r="F9" s="424"/>
      <c r="G9" s="3"/>
    </row>
    <row r="10" spans="1:7" customFormat="1" ht="14.4" customHeight="1" x14ac:dyDescent="0.3">
      <c r="A10" s="6"/>
      <c r="B10" s="425" t="s">
        <v>8</v>
      </c>
      <c r="C10" s="426"/>
      <c r="D10" s="426"/>
      <c r="E10" s="426"/>
      <c r="F10" s="427"/>
      <c r="G10" s="3"/>
    </row>
    <row r="11" spans="1:7" customFormat="1" ht="34.5" customHeight="1" x14ac:dyDescent="0.3">
      <c r="A11" s="6"/>
      <c r="B11" s="422" t="s">
        <v>98</v>
      </c>
      <c r="C11" s="423"/>
      <c r="D11" s="423"/>
      <c r="E11" s="423"/>
      <c r="F11" s="424"/>
      <c r="G11" s="3"/>
    </row>
    <row r="12" spans="1:7" s="8" customFormat="1" ht="16.5" customHeight="1" x14ac:dyDescent="0.3">
      <c r="A12" s="7"/>
      <c r="B12" s="425" t="s">
        <v>9</v>
      </c>
      <c r="C12" s="426"/>
      <c r="D12" s="426"/>
      <c r="E12" s="426"/>
      <c r="F12" s="427"/>
    </row>
    <row r="13" spans="1:7" customFormat="1" ht="31.8" customHeight="1" x14ac:dyDescent="0.3">
      <c r="A13" s="6"/>
      <c r="B13" s="422" t="s">
        <v>10</v>
      </c>
      <c r="C13" s="423"/>
      <c r="D13" s="423"/>
      <c r="E13" s="423"/>
      <c r="F13" s="424"/>
      <c r="G13" s="3"/>
    </row>
    <row r="14" spans="1:7" customFormat="1" ht="30.6" customHeight="1" x14ac:dyDescent="0.3">
      <c r="A14" s="6"/>
      <c r="B14" s="437" t="s">
        <v>11</v>
      </c>
      <c r="C14" s="438"/>
      <c r="D14" s="438"/>
      <c r="E14" s="438"/>
      <c r="F14" s="439"/>
      <c r="G14" s="3"/>
    </row>
    <row r="15" spans="1:7" customFormat="1" ht="34.200000000000003" customHeight="1" x14ac:dyDescent="0.3">
      <c r="A15" s="6"/>
      <c r="B15" s="440" t="s">
        <v>221</v>
      </c>
      <c r="C15" s="441"/>
      <c r="D15" s="441"/>
      <c r="E15" s="441"/>
      <c r="F15" s="442"/>
    </row>
    <row r="16" spans="1:7" customFormat="1" ht="110.4" customHeight="1" x14ac:dyDescent="0.3">
      <c r="A16" s="276"/>
      <c r="B16" s="440" t="s">
        <v>219</v>
      </c>
      <c r="C16" s="441"/>
      <c r="D16" s="441"/>
      <c r="E16" s="441"/>
      <c r="F16" s="442"/>
    </row>
    <row r="17" spans="1:8" customFormat="1" ht="129" customHeight="1" thickBot="1" x14ac:dyDescent="0.35">
      <c r="A17" s="276"/>
      <c r="B17" s="431" t="s">
        <v>220</v>
      </c>
      <c r="C17" s="432"/>
      <c r="D17" s="432"/>
      <c r="E17" s="432"/>
      <c r="F17" s="433"/>
    </row>
    <row r="18" spans="1:8" customFormat="1" ht="14.4" x14ac:dyDescent="0.3">
      <c r="A18" s="276"/>
      <c r="B18" s="277"/>
      <c r="C18" s="277"/>
      <c r="D18" s="277"/>
      <c r="E18" s="277"/>
      <c r="F18" s="277"/>
    </row>
    <row r="19" spans="1:8" ht="15" thickBot="1" x14ac:dyDescent="0.35">
      <c r="B19" s="70"/>
      <c r="C19" s="71"/>
      <c r="D19" s="71"/>
      <c r="E19" s="71"/>
      <c r="F19" s="72"/>
      <c r="G19"/>
      <c r="H19"/>
    </row>
    <row r="20" spans="1:8" ht="22.2" customHeight="1" thickBot="1" x14ac:dyDescent="0.3">
      <c r="B20" s="476" t="s">
        <v>83</v>
      </c>
      <c r="C20" s="477"/>
      <c r="D20" s="477"/>
      <c r="E20" s="478"/>
      <c r="F20" s="73"/>
    </row>
    <row r="21" spans="1:8" ht="46.8" customHeight="1" thickBot="1" x14ac:dyDescent="0.3">
      <c r="A21" s="479" t="s">
        <v>84</v>
      </c>
      <c r="B21" s="74" t="s">
        <v>85</v>
      </c>
      <c r="C21" s="75" t="s">
        <v>86</v>
      </c>
      <c r="D21" s="76" t="s">
        <v>87</v>
      </c>
      <c r="E21" s="76" t="s">
        <v>88</v>
      </c>
    </row>
    <row r="22" spans="1:8" ht="22.2" customHeight="1" x14ac:dyDescent="0.25">
      <c r="A22" s="480"/>
      <c r="B22" s="77" t="s">
        <v>89</v>
      </c>
      <c r="C22" s="78">
        <v>1</v>
      </c>
      <c r="D22" s="79">
        <v>0</v>
      </c>
      <c r="E22" s="80">
        <f>D22*C22</f>
        <v>0</v>
      </c>
    </row>
    <row r="23" spans="1:8" ht="27.6" x14ac:dyDescent="0.25">
      <c r="A23" s="480"/>
      <c r="B23" s="81" t="s">
        <v>90</v>
      </c>
      <c r="C23" s="82">
        <v>1</v>
      </c>
      <c r="D23" s="79">
        <v>0</v>
      </c>
      <c r="E23" s="80">
        <f>D23*C23</f>
        <v>0</v>
      </c>
    </row>
    <row r="24" spans="1:8" ht="22.2" customHeight="1" thickBot="1" x14ac:dyDescent="0.3">
      <c r="A24" s="480"/>
      <c r="B24" s="482" t="s">
        <v>32</v>
      </c>
      <c r="C24" s="483"/>
      <c r="D24" s="484"/>
      <c r="E24" s="83">
        <f>E23+E22</f>
        <v>0</v>
      </c>
    </row>
    <row r="25" spans="1:8" ht="22.2" customHeight="1" thickBot="1" x14ac:dyDescent="0.3">
      <c r="A25" s="480"/>
      <c r="B25" s="485" t="s">
        <v>33</v>
      </c>
      <c r="C25" s="486"/>
      <c r="D25" s="487"/>
      <c r="E25" s="84">
        <f>E24*15%</f>
        <v>0</v>
      </c>
    </row>
    <row r="26" spans="1:8" ht="22.2" customHeight="1" thickBot="1" x14ac:dyDescent="0.3">
      <c r="A26" s="481"/>
      <c r="B26" s="488" t="s">
        <v>91</v>
      </c>
      <c r="C26" s="489"/>
      <c r="D26" s="490"/>
      <c r="E26" s="85">
        <f>E25+E24</f>
        <v>0</v>
      </c>
    </row>
    <row r="27" spans="1:8" ht="22.2" customHeight="1" thickBot="1" x14ac:dyDescent="0.3">
      <c r="A27" s="86"/>
      <c r="B27" s="73"/>
      <c r="C27" s="73"/>
      <c r="D27" s="73"/>
      <c r="E27" s="87"/>
    </row>
    <row r="28" spans="1:8" customFormat="1" ht="19.8" customHeight="1" thickBot="1" x14ac:dyDescent="0.35">
      <c r="A28" s="458" t="s">
        <v>226</v>
      </c>
      <c r="B28" s="461" t="s">
        <v>92</v>
      </c>
      <c r="C28" s="462"/>
      <c r="D28" s="463"/>
      <c r="E28" s="88"/>
      <c r="F28" s="3"/>
      <c r="G28" s="89"/>
    </row>
    <row r="29" spans="1:8" customFormat="1" ht="19.8" customHeight="1" thickBot="1" x14ac:dyDescent="0.35">
      <c r="A29" s="459"/>
      <c r="B29" s="464" t="s">
        <v>368</v>
      </c>
      <c r="C29" s="465"/>
      <c r="D29" s="466"/>
      <c r="E29" s="90"/>
      <c r="F29" s="3"/>
      <c r="G29" s="89"/>
    </row>
    <row r="30" spans="1:8" customFormat="1" ht="19.8" customHeight="1" thickBot="1" x14ac:dyDescent="0.35">
      <c r="A30" s="459"/>
      <c r="B30" s="467" t="s">
        <v>93</v>
      </c>
      <c r="C30" s="468"/>
      <c r="D30" s="469"/>
      <c r="E30" s="91"/>
      <c r="F30" s="3"/>
      <c r="G30" s="89"/>
    </row>
    <row r="31" spans="1:8" customFormat="1" ht="19.8" customHeight="1" thickBot="1" x14ac:dyDescent="0.35">
      <c r="A31" s="459"/>
      <c r="B31" s="470" t="s">
        <v>227</v>
      </c>
      <c r="C31" s="471"/>
      <c r="D31" s="471"/>
      <c r="E31" s="92">
        <f>SUM(E28:E30)</f>
        <v>0</v>
      </c>
      <c r="F31" s="3"/>
      <c r="G31" s="93"/>
    </row>
    <row r="32" spans="1:8" customFormat="1" ht="19.8" customHeight="1" thickBot="1" x14ac:dyDescent="0.35">
      <c r="A32" s="459"/>
      <c r="B32" s="472" t="s">
        <v>94</v>
      </c>
      <c r="C32" s="473"/>
      <c r="D32" s="473"/>
      <c r="E32" s="94">
        <f>E31*15%</f>
        <v>0</v>
      </c>
      <c r="F32" s="3"/>
      <c r="G32" s="93"/>
    </row>
    <row r="33" spans="1:8" customFormat="1" ht="19.8" customHeight="1" thickBot="1" x14ac:dyDescent="0.35">
      <c r="A33" s="460"/>
      <c r="B33" s="474" t="s">
        <v>225</v>
      </c>
      <c r="C33" s="475"/>
      <c r="D33" s="475"/>
      <c r="E33" s="94">
        <f>E31+E32</f>
        <v>0</v>
      </c>
      <c r="F33" s="3"/>
      <c r="G33" s="93"/>
    </row>
    <row r="34" spans="1:8" customFormat="1" ht="14.4" x14ac:dyDescent="0.3">
      <c r="A34" s="95"/>
      <c r="B34" s="96"/>
      <c r="C34" s="96"/>
      <c r="D34" s="96"/>
      <c r="E34" s="97"/>
      <c r="F34" s="3"/>
      <c r="G34" s="93"/>
    </row>
    <row r="35" spans="1:8" customFormat="1" ht="14.4" x14ac:dyDescent="0.3">
      <c r="A35" s="95"/>
      <c r="B35" s="98"/>
      <c r="C35" s="98"/>
      <c r="D35" s="98"/>
      <c r="E35" s="97"/>
      <c r="F35" s="99"/>
      <c r="G35" s="93"/>
    </row>
    <row r="36" spans="1:8" customFormat="1" ht="14.4" x14ac:dyDescent="0.3">
      <c r="A36" s="95"/>
      <c r="B36" s="98"/>
      <c r="C36" s="98"/>
      <c r="D36" s="98"/>
      <c r="E36" s="97"/>
      <c r="F36" s="99"/>
      <c r="G36" s="93"/>
    </row>
    <row r="37" spans="1:8" ht="22.2" customHeight="1" thickBot="1" x14ac:dyDescent="0.3">
      <c r="B37" s="454" t="s">
        <v>95</v>
      </c>
      <c r="C37" s="454"/>
      <c r="D37" s="454"/>
      <c r="E37" s="454"/>
      <c r="F37" s="454"/>
      <c r="G37" s="454"/>
    </row>
    <row r="38" spans="1:8" ht="22.2" customHeight="1" thickBot="1" x14ac:dyDescent="0.3">
      <c r="B38" s="100" t="s">
        <v>70</v>
      </c>
      <c r="C38" s="58" t="s">
        <v>71</v>
      </c>
      <c r="D38" s="58" t="s">
        <v>72</v>
      </c>
      <c r="E38" s="58" t="s">
        <v>73</v>
      </c>
      <c r="F38" s="58" t="s">
        <v>74</v>
      </c>
      <c r="G38" s="58" t="s">
        <v>75</v>
      </c>
      <c r="H38" s="101"/>
    </row>
    <row r="39" spans="1:8" ht="22.2" customHeight="1" thickBot="1" x14ac:dyDescent="0.3">
      <c r="B39" s="102" t="s">
        <v>76</v>
      </c>
      <c r="C39" s="103"/>
      <c r="D39" s="103"/>
      <c r="E39" s="104"/>
      <c r="F39" s="103"/>
      <c r="G39" s="62"/>
      <c r="H39" s="101"/>
    </row>
    <row r="40" spans="1:8" s="105" customFormat="1" ht="22.2" customHeight="1" x14ac:dyDescent="0.25">
      <c r="B40" s="106"/>
      <c r="C40" s="107"/>
      <c r="D40" s="107"/>
      <c r="E40" s="107"/>
      <c r="F40" s="107"/>
      <c r="G40" s="108"/>
      <c r="H40" s="109"/>
    </row>
    <row r="41" spans="1:8" ht="14.4" thickBot="1" x14ac:dyDescent="0.3"/>
    <row r="42" spans="1:8" x14ac:dyDescent="0.25">
      <c r="B42" s="446"/>
      <c r="D42" s="455"/>
    </row>
    <row r="43" spans="1:8" x14ac:dyDescent="0.25">
      <c r="B43" s="447"/>
      <c r="D43" s="456"/>
    </row>
    <row r="44" spans="1:8" ht="14.4" thickBot="1" x14ac:dyDescent="0.3">
      <c r="B44" s="448"/>
      <c r="D44" s="457"/>
    </row>
    <row r="45" spans="1:8" x14ac:dyDescent="0.25">
      <c r="B45" s="67" t="s">
        <v>78</v>
      </c>
      <c r="D45" s="3" t="s">
        <v>79</v>
      </c>
    </row>
  </sheetData>
  <protectedRanges>
    <protectedRange sqref="E28:E30" name="Range4_14_2_1_2_1_2_2_2_2_1_2_1"/>
  </protectedRanges>
  <mergeCells count="31">
    <mergeCell ref="B13:F13"/>
    <mergeCell ref="B1:F1"/>
    <mergeCell ref="C2:F2"/>
    <mergeCell ref="C3:F3"/>
    <mergeCell ref="C4:F4"/>
    <mergeCell ref="C5:F5"/>
    <mergeCell ref="C6:F6"/>
    <mergeCell ref="B8:F8"/>
    <mergeCell ref="B9:F9"/>
    <mergeCell ref="B10:F10"/>
    <mergeCell ref="B11:F11"/>
    <mergeCell ref="B12:F12"/>
    <mergeCell ref="B14:F14"/>
    <mergeCell ref="B15:F15"/>
    <mergeCell ref="B20:E20"/>
    <mergeCell ref="A21:A26"/>
    <mergeCell ref="B24:D24"/>
    <mergeCell ref="B25:D25"/>
    <mergeCell ref="B26:D26"/>
    <mergeCell ref="B16:F16"/>
    <mergeCell ref="B17:F17"/>
    <mergeCell ref="B37:G37"/>
    <mergeCell ref="B42:B44"/>
    <mergeCell ref="D42:D44"/>
    <mergeCell ref="A28:A33"/>
    <mergeCell ref="B28:D28"/>
    <mergeCell ref="B29:D29"/>
    <mergeCell ref="B30:D30"/>
    <mergeCell ref="B31:D31"/>
    <mergeCell ref="B32:D32"/>
    <mergeCell ref="B33:D33"/>
  </mergeCells>
  <pageMargins left="0.7" right="0.7" top="0.75" bottom="0.75" header="0.3" footer="0.3"/>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
  <sheetViews>
    <sheetView topLeftCell="A61" workbookViewId="0">
      <selection activeCell="E89" sqref="E89"/>
    </sheetView>
  </sheetViews>
  <sheetFormatPr defaultColWidth="30.5546875" defaultRowHeight="13.2" x14ac:dyDescent="0.25"/>
  <cols>
    <col min="1" max="1" width="16.33203125" style="110" customWidth="1"/>
    <col min="2" max="2" width="23.109375" style="110" bestFit="1" customWidth="1"/>
    <col min="3" max="3" width="41" style="110" customWidth="1"/>
    <col min="4" max="4" width="20.77734375" style="110" customWidth="1"/>
    <col min="5" max="5" width="23.44140625" style="110" customWidth="1"/>
    <col min="6" max="6" width="20" style="110" customWidth="1"/>
    <col min="7" max="16384" width="30.5546875" style="110"/>
  </cols>
  <sheetData>
    <row r="1" spans="1:11" ht="13.8" thickBot="1" x14ac:dyDescent="0.3"/>
    <row r="2" spans="1:11" ht="17.399999999999999" customHeight="1" thickBot="1" x14ac:dyDescent="0.35">
      <c r="B2" s="278" t="s">
        <v>0</v>
      </c>
      <c r="C2" s="443" t="s">
        <v>224</v>
      </c>
      <c r="D2" s="444"/>
      <c r="E2" s="444"/>
      <c r="F2" s="445"/>
    </row>
    <row r="3" spans="1:11" ht="17.399999999999999" customHeight="1" thickBot="1" x14ac:dyDescent="0.35">
      <c r="B3" s="278" t="s">
        <v>1</v>
      </c>
      <c r="C3" s="279" t="s">
        <v>81</v>
      </c>
      <c r="D3" s="280"/>
      <c r="E3" s="280"/>
      <c r="F3" s="281"/>
    </row>
    <row r="4" spans="1:11" ht="17.399999999999999" customHeight="1" thickBot="1" x14ac:dyDescent="0.35">
      <c r="B4" s="278" t="s">
        <v>3</v>
      </c>
      <c r="C4" s="279" t="s">
        <v>96</v>
      </c>
      <c r="D4" s="280"/>
      <c r="E4" s="280"/>
      <c r="F4" s="281"/>
    </row>
    <row r="5" spans="1:11" s="3" customFormat="1" ht="18.600000000000001" customHeight="1" thickBot="1" x14ac:dyDescent="0.35">
      <c r="B5" s="278" t="s">
        <v>217</v>
      </c>
      <c r="C5" s="401" t="s">
        <v>80</v>
      </c>
      <c r="D5" s="452"/>
      <c r="E5" s="452"/>
      <c r="F5" s="402"/>
    </row>
    <row r="6" spans="1:11" ht="17.399999999999999" customHeight="1" thickBot="1" x14ac:dyDescent="0.35">
      <c r="B6" s="282" t="s">
        <v>5</v>
      </c>
      <c r="C6" s="519"/>
      <c r="D6" s="520"/>
      <c r="E6" s="520"/>
      <c r="F6" s="521"/>
    </row>
    <row r="7" spans="1:11" customFormat="1" ht="14.4" x14ac:dyDescent="0.3">
      <c r="A7" s="6"/>
      <c r="B7" s="111" t="s">
        <v>6</v>
      </c>
      <c r="C7" s="112"/>
      <c r="D7" s="112"/>
      <c r="E7" s="112"/>
      <c r="F7" s="113"/>
      <c r="G7" s="3"/>
    </row>
    <row r="8" spans="1:11" customFormat="1" ht="15.6" customHeight="1" x14ac:dyDescent="0.3">
      <c r="A8" s="6"/>
      <c r="B8" s="425" t="s">
        <v>97</v>
      </c>
      <c r="C8" s="426"/>
      <c r="D8" s="426"/>
      <c r="E8" s="426"/>
      <c r="F8" s="427"/>
      <c r="G8" s="3"/>
    </row>
    <row r="9" spans="1:11" customFormat="1" ht="29.4" customHeight="1" x14ac:dyDescent="0.3">
      <c r="A9" s="6"/>
      <c r="B9" s="422" t="s">
        <v>7</v>
      </c>
      <c r="C9" s="423"/>
      <c r="D9" s="423"/>
      <c r="E9" s="423"/>
      <c r="F9" s="424"/>
      <c r="G9" s="3"/>
    </row>
    <row r="10" spans="1:11" customFormat="1" ht="14.4" customHeight="1" x14ac:dyDescent="0.3">
      <c r="A10" s="6"/>
      <c r="B10" s="425" t="s">
        <v>8</v>
      </c>
      <c r="C10" s="426"/>
      <c r="D10" s="426"/>
      <c r="E10" s="426"/>
      <c r="F10" s="427"/>
      <c r="G10" s="3"/>
    </row>
    <row r="11" spans="1:11" customFormat="1" ht="34.5" customHeight="1" x14ac:dyDescent="0.3">
      <c r="A11" s="6"/>
      <c r="B11" s="422" t="s">
        <v>98</v>
      </c>
      <c r="C11" s="423"/>
      <c r="D11" s="423"/>
      <c r="E11" s="423"/>
      <c r="F11" s="424"/>
      <c r="G11" s="3"/>
    </row>
    <row r="12" spans="1:11" s="8" customFormat="1" ht="16.5" customHeight="1" x14ac:dyDescent="0.3">
      <c r="A12" s="7"/>
      <c r="B12" s="425" t="s">
        <v>9</v>
      </c>
      <c r="C12" s="426"/>
      <c r="D12" s="426"/>
      <c r="E12" s="426"/>
      <c r="F12" s="427"/>
    </row>
    <row r="13" spans="1:11" customFormat="1" ht="35.4" customHeight="1" x14ac:dyDescent="0.3">
      <c r="A13" s="6"/>
      <c r="B13" s="422" t="s">
        <v>10</v>
      </c>
      <c r="C13" s="423"/>
      <c r="D13" s="423"/>
      <c r="E13" s="423"/>
      <c r="F13" s="424"/>
      <c r="G13" s="3"/>
    </row>
    <row r="14" spans="1:11" customFormat="1" ht="30.6" customHeight="1" x14ac:dyDescent="0.3">
      <c r="A14" s="6"/>
      <c r="B14" s="437" t="s">
        <v>11</v>
      </c>
      <c r="C14" s="438"/>
      <c r="D14" s="438"/>
      <c r="E14" s="438"/>
      <c r="F14" s="439"/>
      <c r="K14" t="s">
        <v>99</v>
      </c>
    </row>
    <row r="15" spans="1:11" customFormat="1" ht="54" customHeight="1" x14ac:dyDescent="0.3">
      <c r="A15" s="6"/>
      <c r="B15" s="440" t="s">
        <v>100</v>
      </c>
      <c r="C15" s="441"/>
      <c r="D15" s="441"/>
      <c r="E15" s="441"/>
      <c r="F15" s="442"/>
    </row>
    <row r="16" spans="1:11" customFormat="1" ht="100.8" customHeight="1" thickBot="1" x14ac:dyDescent="0.35">
      <c r="A16" s="276"/>
      <c r="B16" s="431" t="s">
        <v>219</v>
      </c>
      <c r="C16" s="432"/>
      <c r="D16" s="432"/>
      <c r="E16" s="432"/>
      <c r="F16" s="433"/>
    </row>
    <row r="17" spans="2:14" x14ac:dyDescent="0.25">
      <c r="B17" s="68"/>
      <c r="C17" s="69"/>
      <c r="D17" s="69"/>
      <c r="E17" s="69"/>
      <c r="F17" s="69"/>
    </row>
    <row r="18" spans="2:14" x14ac:dyDescent="0.25">
      <c r="B18" s="68"/>
      <c r="C18" s="69"/>
      <c r="D18" s="69"/>
      <c r="E18" s="69"/>
      <c r="F18" s="69"/>
    </row>
    <row r="19" spans="2:14" ht="13.8" thickBot="1" x14ac:dyDescent="0.3">
      <c r="B19" s="68"/>
      <c r="C19" s="69"/>
      <c r="D19" s="69"/>
      <c r="E19" s="69"/>
      <c r="F19" s="69"/>
    </row>
    <row r="20" spans="2:14" ht="16.2" thickBot="1" x14ac:dyDescent="0.35">
      <c r="B20" s="522" t="s">
        <v>101</v>
      </c>
      <c r="C20" s="523"/>
      <c r="D20" s="523"/>
      <c r="E20" s="523"/>
      <c r="F20" s="523"/>
      <c r="G20" s="524"/>
    </row>
    <row r="21" spans="2:14" ht="27" thickBot="1" x14ac:dyDescent="0.3">
      <c r="B21" s="114" t="s">
        <v>13</v>
      </c>
      <c r="C21" s="115" t="s">
        <v>102</v>
      </c>
      <c r="D21" s="116" t="s">
        <v>103</v>
      </c>
      <c r="E21" s="117" t="s">
        <v>59</v>
      </c>
      <c r="F21" s="118" t="s">
        <v>104</v>
      </c>
      <c r="G21" s="119" t="s">
        <v>105</v>
      </c>
    </row>
    <row r="22" spans="2:14" ht="20.399999999999999" customHeight="1" x14ac:dyDescent="0.25">
      <c r="B22" s="332">
        <v>1</v>
      </c>
      <c r="C22" s="120" t="s">
        <v>106</v>
      </c>
      <c r="D22" s="121" t="s">
        <v>107</v>
      </c>
      <c r="E22" s="122">
        <v>118</v>
      </c>
      <c r="F22" s="123"/>
      <c r="G22" s="124">
        <f>(E22*F22)*12</f>
        <v>0</v>
      </c>
    </row>
    <row r="23" spans="2:14" ht="20.399999999999999" customHeight="1" x14ac:dyDescent="0.25">
      <c r="B23" s="147">
        <v>2</v>
      </c>
      <c r="C23" s="125" t="s">
        <v>108</v>
      </c>
      <c r="D23" s="121" t="s">
        <v>107</v>
      </c>
      <c r="E23" s="126">
        <v>70</v>
      </c>
      <c r="F23" s="127"/>
      <c r="G23" s="124">
        <f t="shared" ref="G23:G29" si="0">(E23*F23)*12</f>
        <v>0</v>
      </c>
    </row>
    <row r="24" spans="2:14" ht="20.399999999999999" customHeight="1" x14ac:dyDescent="0.25">
      <c r="B24" s="147">
        <v>3</v>
      </c>
      <c r="C24" s="125" t="s">
        <v>109</v>
      </c>
      <c r="D24" s="121" t="s">
        <v>107</v>
      </c>
      <c r="E24" s="126">
        <v>16</v>
      </c>
      <c r="F24" s="127"/>
      <c r="G24" s="124">
        <f t="shared" si="0"/>
        <v>0</v>
      </c>
    </row>
    <row r="25" spans="2:14" ht="20.399999999999999" customHeight="1" x14ac:dyDescent="0.25">
      <c r="B25" s="147">
        <v>4</v>
      </c>
      <c r="C25" s="125" t="s">
        <v>110</v>
      </c>
      <c r="D25" s="121" t="s">
        <v>107</v>
      </c>
      <c r="E25" s="126">
        <v>16</v>
      </c>
      <c r="F25" s="127"/>
      <c r="G25" s="124">
        <f t="shared" si="0"/>
        <v>0</v>
      </c>
    </row>
    <row r="26" spans="2:14" ht="20.399999999999999" customHeight="1" x14ac:dyDescent="0.25">
      <c r="B26" s="147">
        <v>5</v>
      </c>
      <c r="C26" s="125" t="s">
        <v>111</v>
      </c>
      <c r="D26" s="121" t="s">
        <v>107</v>
      </c>
      <c r="E26" s="126">
        <v>16</v>
      </c>
      <c r="F26" s="127"/>
      <c r="G26" s="124">
        <f t="shared" si="0"/>
        <v>0</v>
      </c>
    </row>
    <row r="27" spans="2:14" ht="20.399999999999999" customHeight="1" x14ac:dyDescent="0.25">
      <c r="B27" s="147">
        <v>6</v>
      </c>
      <c r="C27" s="128" t="s">
        <v>112</v>
      </c>
      <c r="D27" s="129" t="s">
        <v>113</v>
      </c>
      <c r="E27" s="126">
        <v>140</v>
      </c>
      <c r="F27" s="130"/>
      <c r="G27" s="124">
        <f t="shared" si="0"/>
        <v>0</v>
      </c>
    </row>
    <row r="28" spans="2:14" ht="20.399999999999999" customHeight="1" x14ac:dyDescent="0.25">
      <c r="B28" s="147">
        <v>7</v>
      </c>
      <c r="C28" s="128" t="s">
        <v>114</v>
      </c>
      <c r="D28" s="131" t="s">
        <v>107</v>
      </c>
      <c r="E28" s="126">
        <v>40</v>
      </c>
      <c r="F28" s="132"/>
      <c r="G28" s="124">
        <f t="shared" si="0"/>
        <v>0</v>
      </c>
    </row>
    <row r="29" spans="2:14" ht="20.399999999999999" customHeight="1" x14ac:dyDescent="0.25">
      <c r="B29" s="147">
        <v>8</v>
      </c>
      <c r="C29" s="133" t="s">
        <v>115</v>
      </c>
      <c r="D29" s="131" t="s">
        <v>107</v>
      </c>
      <c r="E29" s="126">
        <v>377</v>
      </c>
      <c r="F29" s="127"/>
      <c r="G29" s="124">
        <f t="shared" si="0"/>
        <v>0</v>
      </c>
    </row>
    <row r="30" spans="2:14" ht="20.399999999999999" customHeight="1" thickBot="1" x14ac:dyDescent="0.3">
      <c r="B30" s="147">
        <v>9</v>
      </c>
      <c r="C30" s="133" t="s">
        <v>116</v>
      </c>
      <c r="D30" s="131" t="s">
        <v>107</v>
      </c>
      <c r="E30" s="126">
        <v>278</v>
      </c>
      <c r="F30" s="127"/>
      <c r="G30" s="124">
        <f>(E30*F30)*12</f>
        <v>0</v>
      </c>
    </row>
    <row r="31" spans="2:14" ht="20.399999999999999" customHeight="1" x14ac:dyDescent="0.25">
      <c r="B31" s="516" t="s">
        <v>32</v>
      </c>
      <c r="C31" s="517"/>
      <c r="D31" s="517"/>
      <c r="E31" s="517"/>
      <c r="F31" s="518"/>
      <c r="G31" s="134">
        <f>SUM(G22:G30)</f>
        <v>0</v>
      </c>
      <c r="I31" s="135"/>
      <c r="J31" s="135"/>
      <c r="K31" s="135"/>
      <c r="L31" s="135"/>
      <c r="M31" s="135"/>
      <c r="N31" s="135"/>
    </row>
    <row r="32" spans="2:14" ht="20.399999999999999" customHeight="1" x14ac:dyDescent="0.25">
      <c r="B32" s="504" t="s">
        <v>33</v>
      </c>
      <c r="C32" s="505"/>
      <c r="D32" s="505"/>
      <c r="E32" s="505"/>
      <c r="F32" s="506"/>
      <c r="G32" s="136">
        <f>G31*15%</f>
        <v>0</v>
      </c>
      <c r="I32" s="135"/>
      <c r="J32" s="135"/>
      <c r="K32" s="135"/>
      <c r="L32" s="135"/>
      <c r="M32" s="135"/>
      <c r="N32" s="135"/>
    </row>
    <row r="33" spans="2:14" ht="20.399999999999999" customHeight="1" x14ac:dyDescent="0.25">
      <c r="B33" s="504" t="s">
        <v>117</v>
      </c>
      <c r="C33" s="505"/>
      <c r="D33" s="505"/>
      <c r="E33" s="505"/>
      <c r="F33" s="506"/>
      <c r="G33" s="137">
        <f>G31+G32</f>
        <v>0</v>
      </c>
      <c r="I33" s="135"/>
      <c r="J33" s="135"/>
      <c r="K33" s="135"/>
      <c r="L33" s="135"/>
      <c r="M33" s="135"/>
      <c r="N33" s="135"/>
    </row>
    <row r="34" spans="2:14" ht="20.399999999999999" customHeight="1" x14ac:dyDescent="0.25">
      <c r="B34" s="504" t="s">
        <v>118</v>
      </c>
      <c r="C34" s="505"/>
      <c r="D34" s="505"/>
      <c r="E34" s="505"/>
      <c r="F34" s="506"/>
      <c r="G34" s="137">
        <f>(G33*C67)+G33</f>
        <v>0</v>
      </c>
      <c r="I34" s="135"/>
      <c r="J34" s="135"/>
      <c r="K34" s="135"/>
      <c r="L34" s="135"/>
      <c r="M34" s="135"/>
      <c r="N34" s="135"/>
    </row>
    <row r="35" spans="2:14" ht="20.399999999999999" customHeight="1" x14ac:dyDescent="0.25">
      <c r="B35" s="504" t="s">
        <v>119</v>
      </c>
      <c r="C35" s="505"/>
      <c r="D35" s="505"/>
      <c r="E35" s="505"/>
      <c r="F35" s="506"/>
      <c r="G35" s="137">
        <f>(G34*D67)+G34</f>
        <v>0</v>
      </c>
      <c r="I35" s="135"/>
      <c r="J35" s="135"/>
      <c r="K35" s="135"/>
      <c r="L35" s="135"/>
      <c r="M35" s="135"/>
      <c r="N35" s="135"/>
    </row>
    <row r="36" spans="2:14" ht="20.399999999999999" customHeight="1" x14ac:dyDescent="0.25">
      <c r="B36" s="504" t="s">
        <v>120</v>
      </c>
      <c r="C36" s="505"/>
      <c r="D36" s="505"/>
      <c r="E36" s="505"/>
      <c r="F36" s="506"/>
      <c r="G36" s="137">
        <f>(G35*E67)+G35</f>
        <v>0</v>
      </c>
      <c r="I36" s="135"/>
      <c r="J36" s="135"/>
      <c r="K36" s="135"/>
      <c r="L36" s="135"/>
      <c r="M36" s="135"/>
      <c r="N36" s="135"/>
    </row>
    <row r="37" spans="2:14" ht="20.399999999999999" customHeight="1" x14ac:dyDescent="0.25">
      <c r="B37" s="504" t="s">
        <v>121</v>
      </c>
      <c r="C37" s="505"/>
      <c r="D37" s="505"/>
      <c r="E37" s="505"/>
      <c r="F37" s="506"/>
      <c r="G37" s="137">
        <f>(G36*F67)+G36</f>
        <v>0</v>
      </c>
      <c r="I37" s="135"/>
      <c r="J37" s="135"/>
      <c r="K37" s="135"/>
      <c r="L37" s="135"/>
      <c r="M37" s="135"/>
      <c r="N37" s="135"/>
    </row>
    <row r="38" spans="2:14" ht="20.399999999999999" customHeight="1" thickBot="1" x14ac:dyDescent="0.3">
      <c r="B38" s="507" t="s">
        <v>122</v>
      </c>
      <c r="C38" s="508"/>
      <c r="D38" s="508"/>
      <c r="E38" s="508"/>
      <c r="F38" s="509"/>
      <c r="G38" s="138">
        <f>G33+G34+G35+G36+G37</f>
        <v>0</v>
      </c>
      <c r="I38" s="135"/>
      <c r="J38" s="135"/>
      <c r="K38" s="135"/>
      <c r="L38" s="135"/>
      <c r="M38" s="135"/>
      <c r="N38" s="135"/>
    </row>
    <row r="39" spans="2:14" ht="20.399999999999999" customHeight="1" x14ac:dyDescent="0.25">
      <c r="B39" s="139"/>
      <c r="C39" s="139"/>
      <c r="D39" s="139"/>
      <c r="E39" s="139"/>
      <c r="F39" s="139"/>
      <c r="G39" s="140"/>
      <c r="I39" s="135"/>
      <c r="J39" s="135"/>
      <c r="K39" s="135"/>
      <c r="L39" s="135"/>
      <c r="M39" s="135"/>
      <c r="N39" s="135"/>
    </row>
    <row r="40" spans="2:14" ht="13.8" customHeight="1" thickBot="1" x14ac:dyDescent="0.3">
      <c r="B40" s="135"/>
      <c r="C40" s="141"/>
      <c r="D40" s="142"/>
      <c r="E40" s="143"/>
      <c r="F40" s="143"/>
      <c r="G40" s="144"/>
      <c r="H40" s="144"/>
      <c r="I40" s="135"/>
      <c r="J40" s="135"/>
      <c r="K40" s="135"/>
      <c r="L40" s="135"/>
      <c r="M40" s="135"/>
      <c r="N40" s="135"/>
    </row>
    <row r="41" spans="2:14" ht="18" customHeight="1" thickBot="1" x14ac:dyDescent="0.3">
      <c r="B41" s="513" t="s">
        <v>123</v>
      </c>
      <c r="C41" s="514"/>
      <c r="D41" s="514"/>
      <c r="E41" s="514"/>
      <c r="F41" s="514"/>
      <c r="G41" s="515"/>
      <c r="H41" s="145"/>
      <c r="I41" s="145"/>
      <c r="J41" s="145"/>
      <c r="K41" s="145"/>
      <c r="L41" s="145"/>
      <c r="M41" s="145"/>
    </row>
    <row r="42" spans="2:14" ht="31.8" customHeight="1" thickBot="1" x14ac:dyDescent="0.3">
      <c r="B42" s="114" t="s">
        <v>13</v>
      </c>
      <c r="C42" s="115" t="s">
        <v>123</v>
      </c>
      <c r="D42" s="117" t="s">
        <v>103</v>
      </c>
      <c r="E42" s="117" t="s">
        <v>59</v>
      </c>
      <c r="F42" s="118" t="s">
        <v>104</v>
      </c>
      <c r="G42" s="119" t="s">
        <v>105</v>
      </c>
    </row>
    <row r="43" spans="2:14" ht="19.2" customHeight="1" x14ac:dyDescent="0.25">
      <c r="B43" s="332">
        <v>1</v>
      </c>
      <c r="C43" s="336" t="s">
        <v>124</v>
      </c>
      <c r="D43" s="122" t="s">
        <v>125</v>
      </c>
      <c r="E43" s="122">
        <v>100</v>
      </c>
      <c r="F43" s="146"/>
      <c r="G43" s="337">
        <f>(E43*F43)*12</f>
        <v>0</v>
      </c>
    </row>
    <row r="44" spans="2:14" ht="19.2" customHeight="1" x14ac:dyDescent="0.25">
      <c r="B44" s="147">
        <v>2</v>
      </c>
      <c r="C44" s="148" t="s">
        <v>127</v>
      </c>
      <c r="D44" s="126" t="s">
        <v>126</v>
      </c>
      <c r="E44" s="126">
        <v>377</v>
      </c>
      <c r="F44" s="149"/>
      <c r="G44" s="251">
        <f>(E44*F44)*12</f>
        <v>0</v>
      </c>
    </row>
    <row r="45" spans="2:14" ht="27" customHeight="1" thickBot="1" x14ac:dyDescent="0.3">
      <c r="B45" s="147">
        <v>3</v>
      </c>
      <c r="C45" s="150" t="s">
        <v>128</v>
      </c>
      <c r="D45" s="126" t="s">
        <v>126</v>
      </c>
      <c r="E45" s="126">
        <v>6</v>
      </c>
      <c r="F45" s="149"/>
      <c r="G45" s="251">
        <f>(E45*F45)*12</f>
        <v>0</v>
      </c>
    </row>
    <row r="46" spans="2:14" ht="19.8" customHeight="1" x14ac:dyDescent="0.25">
      <c r="B46" s="516" t="s">
        <v>32</v>
      </c>
      <c r="C46" s="517"/>
      <c r="D46" s="517"/>
      <c r="E46" s="517"/>
      <c r="F46" s="518"/>
      <c r="G46" s="134">
        <f>SUM(G43:G45)</f>
        <v>0</v>
      </c>
    </row>
    <row r="47" spans="2:14" ht="19.8" customHeight="1" x14ac:dyDescent="0.25">
      <c r="B47" s="504" t="s">
        <v>33</v>
      </c>
      <c r="C47" s="505"/>
      <c r="D47" s="505"/>
      <c r="E47" s="505"/>
      <c r="F47" s="506"/>
      <c r="G47" s="136">
        <f>G46*15%</f>
        <v>0</v>
      </c>
    </row>
    <row r="48" spans="2:14" ht="19.8" customHeight="1" x14ac:dyDescent="0.25">
      <c r="B48" s="504" t="s">
        <v>117</v>
      </c>
      <c r="C48" s="505"/>
      <c r="D48" s="505"/>
      <c r="E48" s="505"/>
      <c r="F48" s="506"/>
      <c r="G48" s="137">
        <f>G46+G47</f>
        <v>0</v>
      </c>
    </row>
    <row r="49" spans="2:7" ht="19.8" customHeight="1" x14ac:dyDescent="0.25">
      <c r="B49" s="504" t="s">
        <v>118</v>
      </c>
      <c r="C49" s="505"/>
      <c r="D49" s="505"/>
      <c r="E49" s="505"/>
      <c r="F49" s="506"/>
      <c r="G49" s="137">
        <f>(G48*C67)+G48</f>
        <v>0</v>
      </c>
    </row>
    <row r="50" spans="2:7" ht="19.8" customHeight="1" x14ac:dyDescent="0.25">
      <c r="B50" s="504" t="s">
        <v>119</v>
      </c>
      <c r="C50" s="505"/>
      <c r="D50" s="505"/>
      <c r="E50" s="505"/>
      <c r="F50" s="506"/>
      <c r="G50" s="137">
        <f>(G49*D67)+G49</f>
        <v>0</v>
      </c>
    </row>
    <row r="51" spans="2:7" ht="19.8" customHeight="1" x14ac:dyDescent="0.25">
      <c r="B51" s="504" t="s">
        <v>120</v>
      </c>
      <c r="C51" s="505"/>
      <c r="D51" s="505"/>
      <c r="E51" s="505"/>
      <c r="F51" s="506"/>
      <c r="G51" s="137">
        <f>(G50*E67)+G50</f>
        <v>0</v>
      </c>
    </row>
    <row r="52" spans="2:7" s="151" customFormat="1" ht="19.8" customHeight="1" x14ac:dyDescent="0.25">
      <c r="B52" s="504" t="s">
        <v>121</v>
      </c>
      <c r="C52" s="505"/>
      <c r="D52" s="505"/>
      <c r="E52" s="505"/>
      <c r="F52" s="506"/>
      <c r="G52" s="137">
        <f>(G51*F67)+G51</f>
        <v>0</v>
      </c>
    </row>
    <row r="53" spans="2:7" s="151" customFormat="1" ht="19.8" customHeight="1" thickBot="1" x14ac:dyDescent="0.3">
      <c r="B53" s="507" t="s">
        <v>122</v>
      </c>
      <c r="C53" s="508"/>
      <c r="D53" s="508"/>
      <c r="E53" s="508"/>
      <c r="F53" s="509"/>
      <c r="G53" s="138">
        <f>G48+G49+G50+G51+G52</f>
        <v>0</v>
      </c>
    </row>
    <row r="54" spans="2:7" s="151" customFormat="1" ht="19.2" customHeight="1" x14ac:dyDescent="0.25">
      <c r="B54" s="135"/>
      <c r="C54" s="152"/>
      <c r="D54" s="153"/>
      <c r="E54" s="135"/>
      <c r="F54" s="153"/>
      <c r="G54" s="135"/>
    </row>
    <row r="56" spans="2:7" ht="13.8" thickBot="1" x14ac:dyDescent="0.3"/>
    <row r="57" spans="2:7" ht="40.200000000000003" thickBot="1" x14ac:dyDescent="0.3">
      <c r="B57" s="114" t="s">
        <v>13</v>
      </c>
      <c r="C57" s="263" t="s">
        <v>129</v>
      </c>
      <c r="D57" s="263" t="s">
        <v>103</v>
      </c>
      <c r="E57" s="263" t="s">
        <v>130</v>
      </c>
      <c r="F57" s="265" t="s">
        <v>131</v>
      </c>
    </row>
    <row r="58" spans="2:7" ht="39.6" x14ac:dyDescent="0.25">
      <c r="B58" s="261">
        <v>1</v>
      </c>
      <c r="C58" s="262" t="s">
        <v>132</v>
      </c>
      <c r="D58" s="333" t="s">
        <v>133</v>
      </c>
      <c r="E58" s="146"/>
      <c r="F58" s="149"/>
    </row>
    <row r="59" spans="2:7" s="258" customFormat="1" ht="37.799999999999997" customHeight="1" x14ac:dyDescent="0.25">
      <c r="B59" s="260">
        <v>2</v>
      </c>
      <c r="C59" s="259" t="s">
        <v>218</v>
      </c>
      <c r="D59" s="148" t="s">
        <v>125</v>
      </c>
      <c r="E59" s="149"/>
      <c r="F59" s="264"/>
    </row>
    <row r="60" spans="2:7" x14ac:dyDescent="0.25">
      <c r="B60" s="153"/>
      <c r="C60" s="256"/>
      <c r="D60" s="257"/>
      <c r="E60" s="159"/>
      <c r="F60" s="159"/>
    </row>
    <row r="61" spans="2:7" ht="13.8" thickBot="1" x14ac:dyDescent="0.3"/>
    <row r="62" spans="2:7" ht="13.8" thickBot="1" x14ac:dyDescent="0.3">
      <c r="B62" s="114" t="s">
        <v>13</v>
      </c>
      <c r="C62" s="114" t="s">
        <v>134</v>
      </c>
      <c r="D62" s="114" t="s">
        <v>103</v>
      </c>
      <c r="E62" s="114" t="s">
        <v>135</v>
      </c>
      <c r="F62" s="158"/>
    </row>
    <row r="63" spans="2:7" ht="40.200000000000003" thickBot="1" x14ac:dyDescent="0.3">
      <c r="B63" s="154">
        <v>1</v>
      </c>
      <c r="C63" s="155" t="s">
        <v>136</v>
      </c>
      <c r="D63" s="156" t="s">
        <v>137</v>
      </c>
      <c r="E63" s="157"/>
      <c r="F63" s="159"/>
    </row>
    <row r="65" spans="2:7" ht="13.8" thickBot="1" x14ac:dyDescent="0.3">
      <c r="B65" s="510" t="s">
        <v>69</v>
      </c>
      <c r="C65" s="510"/>
      <c r="D65" s="510"/>
      <c r="E65" s="510"/>
      <c r="F65" s="510"/>
    </row>
    <row r="66" spans="2:7" ht="14.4" thickBot="1" x14ac:dyDescent="0.3">
      <c r="B66" s="160" t="s">
        <v>70</v>
      </c>
      <c r="C66" s="161" t="s">
        <v>71</v>
      </c>
      <c r="D66" s="161" t="s">
        <v>72</v>
      </c>
      <c r="E66" s="161" t="s">
        <v>73</v>
      </c>
      <c r="F66" s="161" t="s">
        <v>74</v>
      </c>
      <c r="G66" s="58" t="s">
        <v>75</v>
      </c>
    </row>
    <row r="67" spans="2:7" ht="19.2" customHeight="1" thickBot="1" x14ac:dyDescent="0.3">
      <c r="B67" s="162" t="s">
        <v>76</v>
      </c>
      <c r="C67" s="163"/>
      <c r="D67" s="163"/>
      <c r="E67" s="164"/>
      <c r="F67" s="163"/>
      <c r="G67" s="62"/>
    </row>
    <row r="68" spans="2:7" x14ac:dyDescent="0.25">
      <c r="B68" s="165"/>
      <c r="C68" s="166"/>
      <c r="D68" s="166"/>
      <c r="E68" s="166"/>
      <c r="F68" s="166"/>
    </row>
    <row r="69" spans="2:7" x14ac:dyDescent="0.25">
      <c r="B69" s="165"/>
      <c r="C69" s="166"/>
      <c r="D69" s="166"/>
      <c r="E69" s="166"/>
      <c r="F69" s="166"/>
    </row>
    <row r="70" spans="2:7" ht="13.8" thickBot="1" x14ac:dyDescent="0.3">
      <c r="B70" s="165"/>
      <c r="C70" s="166"/>
      <c r="D70" s="166"/>
      <c r="E70" s="166"/>
      <c r="F70" s="166"/>
    </row>
    <row r="71" spans="2:7" ht="21.6" customHeight="1" thickBot="1" x14ac:dyDescent="0.3">
      <c r="B71" s="511" t="s">
        <v>138</v>
      </c>
      <c r="C71" s="512"/>
      <c r="D71" s="63">
        <f>G53+G38</f>
        <v>0</v>
      </c>
      <c r="E71" s="166"/>
      <c r="F71" s="166"/>
    </row>
    <row r="72" spans="2:7" x14ac:dyDescent="0.25">
      <c r="B72" s="167"/>
      <c r="C72" s="167"/>
      <c r="D72" s="168"/>
      <c r="E72" s="167"/>
      <c r="F72" s="167"/>
    </row>
    <row r="73" spans="2:7" x14ac:dyDescent="0.25">
      <c r="D73" s="169"/>
    </row>
    <row r="74" spans="2:7" x14ac:dyDescent="0.25">
      <c r="D74" s="169"/>
    </row>
    <row r="75" spans="2:7" ht="13.8" thickBot="1" x14ac:dyDescent="0.3">
      <c r="D75" s="169"/>
    </row>
    <row r="76" spans="2:7" x14ac:dyDescent="0.25">
      <c r="B76" s="498"/>
      <c r="C76" s="170"/>
      <c r="D76" s="501"/>
    </row>
    <row r="77" spans="2:7" x14ac:dyDescent="0.25">
      <c r="B77" s="499"/>
      <c r="C77" s="170"/>
      <c r="D77" s="502"/>
    </row>
    <row r="78" spans="2:7" ht="13.8" thickBot="1" x14ac:dyDescent="0.3">
      <c r="B78" s="500"/>
      <c r="C78" s="170"/>
      <c r="D78" s="503"/>
    </row>
    <row r="79" spans="2:7" x14ac:dyDescent="0.25">
      <c r="B79" s="171" t="s">
        <v>78</v>
      </c>
      <c r="C79" s="170"/>
      <c r="D79" s="170" t="s">
        <v>79</v>
      </c>
    </row>
    <row r="80" spans="2:7" x14ac:dyDescent="0.25">
      <c r="D80" s="169"/>
    </row>
  </sheetData>
  <mergeCells count="34">
    <mergeCell ref="C2:F2"/>
    <mergeCell ref="B31:F31"/>
    <mergeCell ref="C5:F5"/>
    <mergeCell ref="C6:F6"/>
    <mergeCell ref="B8:F8"/>
    <mergeCell ref="B9:F9"/>
    <mergeCell ref="B10:F10"/>
    <mergeCell ref="B11:F11"/>
    <mergeCell ref="B16:F16"/>
    <mergeCell ref="B12:F12"/>
    <mergeCell ref="B13:F13"/>
    <mergeCell ref="B14:F14"/>
    <mergeCell ref="B15:F15"/>
    <mergeCell ref="B20:G20"/>
    <mergeCell ref="B49:F49"/>
    <mergeCell ref="B32:F32"/>
    <mergeCell ref="B33:F33"/>
    <mergeCell ref="B34:F34"/>
    <mergeCell ref="B35:F35"/>
    <mergeCell ref="B36:F36"/>
    <mergeCell ref="B37:F37"/>
    <mergeCell ref="B38:F38"/>
    <mergeCell ref="B41:G41"/>
    <mergeCell ref="B46:F46"/>
    <mergeCell ref="B47:F47"/>
    <mergeCell ref="B48:F48"/>
    <mergeCell ref="B76:B78"/>
    <mergeCell ref="D76:D78"/>
    <mergeCell ref="B50:F50"/>
    <mergeCell ref="B51:F51"/>
    <mergeCell ref="B52:F52"/>
    <mergeCell ref="B53:F53"/>
    <mergeCell ref="B65:F65"/>
    <mergeCell ref="B71:C71"/>
  </mergeCells>
  <pageMargins left="0.7" right="0.7" top="0.75" bottom="0.75" header="0.3" footer="0.3"/>
  <pageSetup paperSize="8" scale="44" fitToHeight="0"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0"/>
  <sheetViews>
    <sheetView topLeftCell="A112" workbookViewId="0">
      <selection activeCell="D133" sqref="D133"/>
    </sheetView>
  </sheetViews>
  <sheetFormatPr defaultColWidth="14.88671875" defaultRowHeight="14.4" x14ac:dyDescent="0.3"/>
  <cols>
    <col min="2" max="2" width="38.44140625" bestFit="1" customWidth="1"/>
    <col min="3" max="3" width="25" customWidth="1"/>
    <col min="4" max="4" width="27.77734375" customWidth="1"/>
    <col min="5" max="5" width="22" customWidth="1"/>
    <col min="6" max="6" width="18.88671875" customWidth="1"/>
  </cols>
  <sheetData>
    <row r="1" spans="1:7" ht="15" thickBot="1" x14ac:dyDescent="0.35"/>
    <row r="2" spans="1:7" ht="16.5" customHeight="1" thickBot="1" x14ac:dyDescent="0.35">
      <c r="B2" s="4" t="s">
        <v>0</v>
      </c>
      <c r="C2" s="552" t="s">
        <v>224</v>
      </c>
      <c r="D2" s="553"/>
      <c r="E2" s="553"/>
      <c r="F2" s="554"/>
    </row>
    <row r="3" spans="1:7" ht="16.2" thickBot="1" x14ac:dyDescent="0.35">
      <c r="B3" s="4" t="s">
        <v>1</v>
      </c>
      <c r="C3" s="552" t="s">
        <v>81</v>
      </c>
      <c r="D3" s="553"/>
      <c r="E3" s="553"/>
      <c r="F3" s="554"/>
    </row>
    <row r="4" spans="1:7" ht="16.2" thickBot="1" x14ac:dyDescent="0.35">
      <c r="B4" s="4" t="s">
        <v>3</v>
      </c>
      <c r="C4" s="555" t="s">
        <v>140</v>
      </c>
      <c r="D4" s="556"/>
      <c r="E4" s="556"/>
      <c r="F4" s="557"/>
    </row>
    <row r="5" spans="1:7" s="3" customFormat="1" ht="18.600000000000001" customHeight="1" thickBot="1" x14ac:dyDescent="0.3">
      <c r="B5" s="4" t="s">
        <v>217</v>
      </c>
      <c r="C5" s="552" t="s">
        <v>80</v>
      </c>
      <c r="D5" s="553"/>
      <c r="E5" s="553"/>
      <c r="F5" s="554"/>
    </row>
    <row r="6" spans="1:7" ht="22.8" customHeight="1" thickBot="1" x14ac:dyDescent="0.35">
      <c r="B6" s="4" t="s">
        <v>5</v>
      </c>
      <c r="C6" s="558"/>
      <c r="D6" s="559"/>
      <c r="E6" s="559"/>
      <c r="F6" s="560"/>
    </row>
    <row r="7" spans="1:7" x14ac:dyDescent="0.3">
      <c r="A7" s="6"/>
      <c r="B7" s="111" t="s">
        <v>6</v>
      </c>
      <c r="C7" s="112"/>
      <c r="D7" s="112"/>
      <c r="E7" s="112"/>
      <c r="F7" s="113"/>
      <c r="G7" s="3"/>
    </row>
    <row r="8" spans="1:7" ht="15.6" customHeight="1" x14ac:dyDescent="0.3">
      <c r="A8" s="6"/>
      <c r="B8" s="425" t="s">
        <v>97</v>
      </c>
      <c r="C8" s="426"/>
      <c r="D8" s="426"/>
      <c r="E8" s="426"/>
      <c r="F8" s="427"/>
      <c r="G8" s="3"/>
    </row>
    <row r="9" spans="1:7" ht="29.4" customHeight="1" x14ac:dyDescent="0.3">
      <c r="A9" s="6"/>
      <c r="B9" s="422" t="s">
        <v>7</v>
      </c>
      <c r="C9" s="423"/>
      <c r="D9" s="423"/>
      <c r="E9" s="423"/>
      <c r="F9" s="424"/>
      <c r="G9" s="3"/>
    </row>
    <row r="10" spans="1:7" ht="14.4" customHeight="1" x14ac:dyDescent="0.3">
      <c r="A10" s="6"/>
      <c r="B10" s="425" t="s">
        <v>8</v>
      </c>
      <c r="C10" s="426"/>
      <c r="D10" s="426"/>
      <c r="E10" s="426"/>
      <c r="F10" s="427"/>
      <c r="G10" s="3"/>
    </row>
    <row r="11" spans="1:7" ht="34.5" customHeight="1" x14ac:dyDescent="0.3">
      <c r="A11" s="6"/>
      <c r="B11" s="422" t="s">
        <v>98</v>
      </c>
      <c r="C11" s="423"/>
      <c r="D11" s="423"/>
      <c r="E11" s="423"/>
      <c r="F11" s="424"/>
      <c r="G11" s="3"/>
    </row>
    <row r="12" spans="1:7" s="8" customFormat="1" ht="16.5" customHeight="1" x14ac:dyDescent="0.3">
      <c r="A12" s="7"/>
      <c r="B12" s="425" t="s">
        <v>9</v>
      </c>
      <c r="C12" s="426"/>
      <c r="D12" s="426"/>
      <c r="E12" s="426"/>
      <c r="F12" s="427"/>
    </row>
    <row r="13" spans="1:7" ht="35.4" customHeight="1" x14ac:dyDescent="0.3">
      <c r="A13" s="6"/>
      <c r="B13" s="422" t="s">
        <v>10</v>
      </c>
      <c r="C13" s="423"/>
      <c r="D13" s="423"/>
      <c r="E13" s="423"/>
      <c r="F13" s="424"/>
      <c r="G13" s="3"/>
    </row>
    <row r="14" spans="1:7" ht="30.6" customHeight="1" x14ac:dyDescent="0.3">
      <c r="A14" s="6"/>
      <c r="B14" s="549" t="s">
        <v>141</v>
      </c>
      <c r="C14" s="550"/>
      <c r="D14" s="550"/>
      <c r="E14" s="550"/>
      <c r="F14" s="551"/>
      <c r="G14" s="3"/>
    </row>
    <row r="15" spans="1:7" ht="66" customHeight="1" thickBot="1" x14ac:dyDescent="0.35">
      <c r="A15" s="6"/>
      <c r="B15" s="431" t="s">
        <v>142</v>
      </c>
      <c r="C15" s="432"/>
      <c r="D15" s="432"/>
      <c r="E15" s="432"/>
      <c r="F15" s="433"/>
      <c r="G15" s="3"/>
    </row>
    <row r="16" spans="1:7" s="173" customFormat="1" ht="22.8" customHeight="1" x14ac:dyDescent="0.3">
      <c r="B16" s="68"/>
      <c r="C16" s="174"/>
      <c r="D16" s="174"/>
      <c r="E16" s="174"/>
      <c r="F16" s="174"/>
    </row>
    <row r="17" spans="2:9" ht="15" thickBot="1" x14ac:dyDescent="0.35"/>
    <row r="18" spans="2:9" ht="16.2" thickBot="1" x14ac:dyDescent="0.35">
      <c r="B18" s="546" t="s">
        <v>143</v>
      </c>
      <c r="C18" s="547"/>
      <c r="D18" s="547"/>
      <c r="E18" s="548"/>
    </row>
    <row r="19" spans="2:9" ht="14.4" customHeight="1" x14ac:dyDescent="0.3">
      <c r="B19" s="175" t="s">
        <v>144</v>
      </c>
      <c r="C19" s="540" t="s">
        <v>145</v>
      </c>
      <c r="D19" s="544" t="s">
        <v>146</v>
      </c>
      <c r="E19" s="542" t="s">
        <v>147</v>
      </c>
    </row>
    <row r="20" spans="2:9" ht="15" thickBot="1" x14ac:dyDescent="0.35">
      <c r="B20" s="176" t="s">
        <v>148</v>
      </c>
      <c r="C20" s="541"/>
      <c r="D20" s="545"/>
      <c r="E20" s="543"/>
    </row>
    <row r="21" spans="2:9" x14ac:dyDescent="0.3">
      <c r="B21" s="177" t="s">
        <v>149</v>
      </c>
      <c r="C21" s="178">
        <v>20792</v>
      </c>
      <c r="D21" s="179"/>
      <c r="E21" s="180">
        <f>(D21*C21)*12</f>
        <v>0</v>
      </c>
    </row>
    <row r="22" spans="2:9" x14ac:dyDescent="0.3">
      <c r="B22" s="181" t="s">
        <v>150</v>
      </c>
      <c r="C22" s="182">
        <v>3122</v>
      </c>
      <c r="D22" s="183"/>
      <c r="E22" s="180">
        <f t="shared" ref="E22:E24" si="0">(D22*C22)*12</f>
        <v>0</v>
      </c>
    </row>
    <row r="23" spans="2:9" x14ac:dyDescent="0.3">
      <c r="B23" s="181" t="s">
        <v>151</v>
      </c>
      <c r="C23" s="182">
        <v>1548</v>
      </c>
      <c r="D23" s="183"/>
      <c r="E23" s="180">
        <f t="shared" si="0"/>
        <v>0</v>
      </c>
    </row>
    <row r="24" spans="2:9" x14ac:dyDescent="0.3">
      <c r="B24" s="181" t="s">
        <v>152</v>
      </c>
      <c r="C24" s="182">
        <v>16006</v>
      </c>
      <c r="D24" s="183"/>
      <c r="E24" s="180">
        <f t="shared" si="0"/>
        <v>0</v>
      </c>
    </row>
    <row r="25" spans="2:9" ht="15" thickBot="1" x14ac:dyDescent="0.35">
      <c r="B25" s="184" t="s">
        <v>153</v>
      </c>
      <c r="C25" s="185">
        <v>5680</v>
      </c>
      <c r="D25" s="186"/>
      <c r="E25" s="180">
        <f>(D25*C25)*12</f>
        <v>0</v>
      </c>
    </row>
    <row r="26" spans="2:9" ht="18.600000000000001" customHeight="1" x14ac:dyDescent="0.3">
      <c r="B26" s="530" t="s">
        <v>32</v>
      </c>
      <c r="C26" s="531"/>
      <c r="D26" s="531"/>
      <c r="E26" s="187">
        <f>SUM(E21:E25)</f>
        <v>0</v>
      </c>
      <c r="F26" s="188"/>
      <c r="G26" s="173"/>
    </row>
    <row r="27" spans="2:9" ht="18.600000000000001" customHeight="1" thickBot="1" x14ac:dyDescent="0.35">
      <c r="B27" s="532" t="s">
        <v>33</v>
      </c>
      <c r="C27" s="533"/>
      <c r="D27" s="533"/>
      <c r="E27" s="189">
        <f>E26*15%</f>
        <v>0</v>
      </c>
      <c r="F27" s="188"/>
      <c r="G27" s="173"/>
    </row>
    <row r="28" spans="2:9" ht="18.600000000000001" customHeight="1" thickBot="1" x14ac:dyDescent="0.35">
      <c r="B28" s="534" t="s">
        <v>154</v>
      </c>
      <c r="C28" s="535"/>
      <c r="D28" s="536"/>
      <c r="E28" s="190">
        <f>E27+E26</f>
        <v>0</v>
      </c>
      <c r="F28" s="188"/>
      <c r="G28" s="173"/>
    </row>
    <row r="29" spans="2:9" x14ac:dyDescent="0.3">
      <c r="B29" s="191"/>
      <c r="C29" s="191"/>
      <c r="D29" s="195"/>
      <c r="E29" s="195"/>
      <c r="F29" s="195"/>
      <c r="G29" s="193"/>
      <c r="H29" s="193"/>
      <c r="I29" s="193"/>
    </row>
    <row r="30" spans="2:9" s="173" customFormat="1" ht="15" thickBot="1" x14ac:dyDescent="0.35">
      <c r="B30" s="191"/>
      <c r="C30" s="191"/>
      <c r="D30" s="188"/>
      <c r="E30" s="188"/>
      <c r="F30" s="188"/>
    </row>
    <row r="31" spans="2:9" ht="15.75" customHeight="1" thickBot="1" x14ac:dyDescent="0.35">
      <c r="B31" s="546" t="s">
        <v>143</v>
      </c>
      <c r="C31" s="547"/>
      <c r="D31" s="547"/>
      <c r="E31" s="548"/>
    </row>
    <row r="32" spans="2:9" ht="15.75" customHeight="1" x14ac:dyDescent="0.3">
      <c r="B32" s="197" t="s">
        <v>144</v>
      </c>
      <c r="C32" s="540" t="s">
        <v>145</v>
      </c>
      <c r="D32" s="542" t="s">
        <v>146</v>
      </c>
      <c r="E32" s="542" t="s">
        <v>147</v>
      </c>
    </row>
    <row r="33" spans="2:9" ht="15.75" customHeight="1" thickBot="1" x14ac:dyDescent="0.35">
      <c r="B33" s="200" t="s">
        <v>155</v>
      </c>
      <c r="C33" s="541"/>
      <c r="D33" s="543"/>
      <c r="E33" s="543"/>
    </row>
    <row r="34" spans="2:9" x14ac:dyDescent="0.3">
      <c r="B34" s="205" t="s">
        <v>156</v>
      </c>
      <c r="C34" s="204">
        <v>6564</v>
      </c>
      <c r="D34" s="179"/>
      <c r="E34" s="180">
        <f>(D34*C34)*12</f>
        <v>0</v>
      </c>
    </row>
    <row r="35" spans="2:9" s="199" customFormat="1" thickBot="1" x14ac:dyDescent="0.35">
      <c r="B35" s="206" t="s">
        <v>157</v>
      </c>
      <c r="C35" s="203">
        <v>4715</v>
      </c>
      <c r="D35" s="186"/>
      <c r="E35" s="180">
        <f>(D35*C35)*12</f>
        <v>0</v>
      </c>
    </row>
    <row r="36" spans="2:9" ht="18.600000000000001" customHeight="1" x14ac:dyDescent="0.3">
      <c r="B36" s="530" t="s">
        <v>32</v>
      </c>
      <c r="C36" s="531"/>
      <c r="D36" s="531"/>
      <c r="E36" s="187">
        <f>SUM(E34:E35)</f>
        <v>0</v>
      </c>
      <c r="F36" s="188"/>
      <c r="G36" s="173"/>
    </row>
    <row r="37" spans="2:9" ht="18.600000000000001" customHeight="1" thickBot="1" x14ac:dyDescent="0.35">
      <c r="B37" s="532" t="s">
        <v>33</v>
      </c>
      <c r="C37" s="533"/>
      <c r="D37" s="533"/>
      <c r="E37" s="189">
        <f>E36*15%</f>
        <v>0</v>
      </c>
      <c r="F37" s="188"/>
      <c r="G37" s="173"/>
    </row>
    <row r="38" spans="2:9" ht="18.600000000000001" customHeight="1" thickBot="1" x14ac:dyDescent="0.35">
      <c r="B38" s="534" t="s">
        <v>154</v>
      </c>
      <c r="C38" s="535"/>
      <c r="D38" s="536"/>
      <c r="E38" s="190">
        <f>E37+E36</f>
        <v>0</v>
      </c>
      <c r="F38" s="188"/>
      <c r="G38" s="173"/>
    </row>
    <row r="39" spans="2:9" s="199" customFormat="1" ht="12" customHeight="1" x14ac:dyDescent="0.3">
      <c r="B39" s="191"/>
      <c r="C39" s="191"/>
      <c r="D39" s="188"/>
      <c r="E39" s="188"/>
      <c r="F39" s="188"/>
      <c r="G39" s="173"/>
      <c r="H39" s="173"/>
      <c r="I39"/>
    </row>
    <row r="40" spans="2:9" s="173" customFormat="1" ht="15" thickBot="1" x14ac:dyDescent="0.35">
      <c r="B40" s="207"/>
      <c r="C40" s="207"/>
      <c r="D40" s="207"/>
      <c r="E40" s="207"/>
      <c r="F40" s="207"/>
    </row>
    <row r="41" spans="2:9" ht="16.2" thickBot="1" x14ac:dyDescent="0.35">
      <c r="B41" s="537" t="s">
        <v>158</v>
      </c>
      <c r="C41" s="538"/>
      <c r="D41" s="538"/>
      <c r="E41" s="539"/>
    </row>
    <row r="42" spans="2:9" ht="14.4" customHeight="1" x14ac:dyDescent="0.3">
      <c r="B42" s="197" t="s">
        <v>144</v>
      </c>
      <c r="C42" s="540" t="s">
        <v>145</v>
      </c>
      <c r="D42" s="542" t="s">
        <v>146</v>
      </c>
      <c r="E42" s="542" t="s">
        <v>147</v>
      </c>
    </row>
    <row r="43" spans="2:9" ht="15" thickBot="1" x14ac:dyDescent="0.35">
      <c r="B43" s="198" t="s">
        <v>148</v>
      </c>
      <c r="C43" s="541"/>
      <c r="D43" s="543"/>
      <c r="E43" s="543"/>
    </row>
    <row r="44" spans="2:9" x14ac:dyDescent="0.3">
      <c r="B44" s="201" t="s">
        <v>159</v>
      </c>
      <c r="C44" s="208">
        <v>304</v>
      </c>
      <c r="D44" s="179"/>
      <c r="E44" s="180">
        <f>(D44*C44)*12</f>
        <v>0</v>
      </c>
    </row>
    <row r="45" spans="2:9" x14ac:dyDescent="0.3">
      <c r="B45" s="209" t="s">
        <v>160</v>
      </c>
      <c r="C45" s="210">
        <v>377</v>
      </c>
      <c r="D45" s="183"/>
      <c r="E45" s="180">
        <f t="shared" ref="E45:E56" si="1">(D45*C45)*12</f>
        <v>0</v>
      </c>
    </row>
    <row r="46" spans="2:9" x14ac:dyDescent="0.3">
      <c r="B46" s="209" t="s">
        <v>161</v>
      </c>
      <c r="C46" s="210">
        <v>81</v>
      </c>
      <c r="D46" s="183"/>
      <c r="E46" s="180">
        <f t="shared" si="1"/>
        <v>0</v>
      </c>
    </row>
    <row r="47" spans="2:9" ht="26.4" x14ac:dyDescent="0.3">
      <c r="B47" s="209" t="s">
        <v>162</v>
      </c>
      <c r="C47" s="210">
        <v>5200</v>
      </c>
      <c r="D47" s="183"/>
      <c r="E47" s="180">
        <f t="shared" si="1"/>
        <v>0</v>
      </c>
    </row>
    <row r="48" spans="2:9" x14ac:dyDescent="0.3">
      <c r="B48" s="209" t="s">
        <v>163</v>
      </c>
      <c r="C48" s="210">
        <v>60</v>
      </c>
      <c r="D48" s="183"/>
      <c r="E48" s="180">
        <f t="shared" si="1"/>
        <v>0</v>
      </c>
    </row>
    <row r="49" spans="2:9" x14ac:dyDescent="0.3">
      <c r="B49" s="209" t="s">
        <v>164</v>
      </c>
      <c r="C49" s="210">
        <v>80</v>
      </c>
      <c r="D49" s="183"/>
      <c r="E49" s="180">
        <f t="shared" si="1"/>
        <v>0</v>
      </c>
    </row>
    <row r="50" spans="2:9" x14ac:dyDescent="0.3">
      <c r="B50" s="209" t="s">
        <v>165</v>
      </c>
      <c r="C50" s="210">
        <v>1795</v>
      </c>
      <c r="D50" s="183"/>
      <c r="E50" s="180">
        <f t="shared" si="1"/>
        <v>0</v>
      </c>
    </row>
    <row r="51" spans="2:9" x14ac:dyDescent="0.3">
      <c r="B51" s="209" t="s">
        <v>166</v>
      </c>
      <c r="C51" s="210">
        <v>2397</v>
      </c>
      <c r="D51" s="183"/>
      <c r="E51" s="180">
        <f t="shared" si="1"/>
        <v>0</v>
      </c>
    </row>
    <row r="52" spans="2:9" x14ac:dyDescent="0.3">
      <c r="B52" s="209" t="s">
        <v>167</v>
      </c>
      <c r="C52" s="210">
        <v>349</v>
      </c>
      <c r="D52" s="183"/>
      <c r="E52" s="180">
        <f t="shared" si="1"/>
        <v>0</v>
      </c>
    </row>
    <row r="53" spans="2:9" x14ac:dyDescent="0.3">
      <c r="B53" s="209" t="s">
        <v>168</v>
      </c>
      <c r="C53" s="210">
        <v>904</v>
      </c>
      <c r="D53" s="183"/>
      <c r="E53" s="180">
        <f t="shared" si="1"/>
        <v>0</v>
      </c>
    </row>
    <row r="54" spans="2:9" x14ac:dyDescent="0.3">
      <c r="B54" s="209" t="s">
        <v>169</v>
      </c>
      <c r="C54" s="210">
        <v>34</v>
      </c>
      <c r="D54" s="183"/>
      <c r="E54" s="180">
        <f t="shared" si="1"/>
        <v>0</v>
      </c>
    </row>
    <row r="55" spans="2:9" x14ac:dyDescent="0.3">
      <c r="B55" s="209" t="s">
        <v>170</v>
      </c>
      <c r="C55" s="210">
        <v>430</v>
      </c>
      <c r="D55" s="183"/>
      <c r="E55" s="180">
        <f t="shared" si="1"/>
        <v>0</v>
      </c>
    </row>
    <row r="56" spans="2:9" ht="26.4" x14ac:dyDescent="0.3">
      <c r="B56" s="211" t="s">
        <v>171</v>
      </c>
      <c r="C56" s="210">
        <v>500</v>
      </c>
      <c r="D56" s="183"/>
      <c r="E56" s="180">
        <f t="shared" si="1"/>
        <v>0</v>
      </c>
    </row>
    <row r="57" spans="2:9" ht="15" thickBot="1" x14ac:dyDescent="0.35">
      <c r="B57" s="212" t="s">
        <v>172</v>
      </c>
      <c r="C57" s="213">
        <v>180</v>
      </c>
      <c r="D57" s="186"/>
      <c r="E57" s="180">
        <f>(D57*C57)*12</f>
        <v>0</v>
      </c>
    </row>
    <row r="58" spans="2:9" ht="18.600000000000001" customHeight="1" x14ac:dyDescent="0.3">
      <c r="B58" s="530" t="s">
        <v>32</v>
      </c>
      <c r="C58" s="531"/>
      <c r="D58" s="531"/>
      <c r="E58" s="187">
        <f>SUM(E44:E57)</f>
        <v>0</v>
      </c>
      <c r="F58" s="188"/>
      <c r="G58" s="173"/>
    </row>
    <row r="59" spans="2:9" ht="18.600000000000001" customHeight="1" thickBot="1" x14ac:dyDescent="0.35">
      <c r="B59" s="532" t="s">
        <v>33</v>
      </c>
      <c r="C59" s="533"/>
      <c r="D59" s="533"/>
      <c r="E59" s="189">
        <f>E58*15%</f>
        <v>0</v>
      </c>
      <c r="F59" s="188"/>
      <c r="G59" s="173"/>
    </row>
    <row r="60" spans="2:9" ht="18.600000000000001" customHeight="1" thickBot="1" x14ac:dyDescent="0.35">
      <c r="B60" s="534" t="s">
        <v>154</v>
      </c>
      <c r="C60" s="535"/>
      <c r="D60" s="536"/>
      <c r="E60" s="190">
        <f>E59+E58</f>
        <v>0</v>
      </c>
      <c r="F60" s="188"/>
      <c r="G60" s="173"/>
    </row>
    <row r="61" spans="2:9" x14ac:dyDescent="0.3">
      <c r="B61" s="191"/>
      <c r="C61" s="191"/>
      <c r="D61" s="188"/>
      <c r="E61" s="188"/>
      <c r="F61" s="188"/>
    </row>
    <row r="62" spans="2:9" x14ac:dyDescent="0.3">
      <c r="B62" s="214"/>
      <c r="C62" s="214"/>
      <c r="D62" s="214"/>
      <c r="E62" s="214"/>
      <c r="G62" s="193"/>
      <c r="H62" s="193"/>
      <c r="I62" s="193"/>
    </row>
    <row r="63" spans="2:9" s="219" customFormat="1" ht="15.75" customHeight="1" thickBot="1" x14ac:dyDescent="0.35">
      <c r="B63" s="217"/>
      <c r="C63" s="217"/>
      <c r="D63" s="217"/>
      <c r="E63" s="217"/>
      <c r="F63" s="217"/>
      <c r="G63" s="218"/>
      <c r="H63" s="218"/>
      <c r="I63" s="218"/>
    </row>
    <row r="64" spans="2:9" ht="20.25" customHeight="1" thickBot="1" x14ac:dyDescent="0.35">
      <c r="B64" s="537" t="s">
        <v>158</v>
      </c>
      <c r="C64" s="538"/>
      <c r="D64" s="538"/>
      <c r="E64" s="539"/>
      <c r="F64" s="193"/>
    </row>
    <row r="65" spans="2:6" ht="15.75" customHeight="1" x14ac:dyDescent="0.3">
      <c r="B65" s="197" t="s">
        <v>144</v>
      </c>
      <c r="C65" s="542" t="s">
        <v>145</v>
      </c>
      <c r="D65" s="544" t="s">
        <v>146</v>
      </c>
      <c r="E65" s="542" t="s">
        <v>147</v>
      </c>
      <c r="F65" s="193"/>
    </row>
    <row r="66" spans="2:6" s="193" customFormat="1" ht="15" thickBot="1" x14ac:dyDescent="0.35">
      <c r="B66" s="200" t="s">
        <v>173</v>
      </c>
      <c r="C66" s="543"/>
      <c r="D66" s="545"/>
      <c r="E66" s="543"/>
      <c r="F66"/>
    </row>
    <row r="67" spans="2:6" s="193" customFormat="1" ht="13.8" x14ac:dyDescent="0.3">
      <c r="B67" s="177" t="s">
        <v>174</v>
      </c>
      <c r="C67" s="204">
        <v>23105</v>
      </c>
      <c r="D67" s="179"/>
      <c r="E67" s="180">
        <f>(D67*C67)*12</f>
        <v>0</v>
      </c>
    </row>
    <row r="68" spans="2:6" s="193" customFormat="1" ht="13.8" x14ac:dyDescent="0.3">
      <c r="B68" s="181" t="s">
        <v>175</v>
      </c>
      <c r="C68" s="202">
        <v>997</v>
      </c>
      <c r="D68" s="183"/>
      <c r="E68" s="180">
        <f t="shared" ref="E68:E80" si="2">(D68*C68)*12</f>
        <v>0</v>
      </c>
    </row>
    <row r="69" spans="2:6" s="193" customFormat="1" ht="13.8" x14ac:dyDescent="0.3">
      <c r="B69" s="181" t="s">
        <v>176</v>
      </c>
      <c r="C69" s="202">
        <v>4348</v>
      </c>
      <c r="D69" s="183"/>
      <c r="E69" s="180">
        <f t="shared" si="2"/>
        <v>0</v>
      </c>
    </row>
    <row r="70" spans="2:6" s="193" customFormat="1" ht="13.8" x14ac:dyDescent="0.3">
      <c r="B70" s="181" t="s">
        <v>177</v>
      </c>
      <c r="C70" s="202">
        <v>2420</v>
      </c>
      <c r="D70" s="183"/>
      <c r="E70" s="180">
        <f t="shared" si="2"/>
        <v>0</v>
      </c>
    </row>
    <row r="71" spans="2:6" s="193" customFormat="1" ht="13.8" x14ac:dyDescent="0.3">
      <c r="B71" s="181" t="s">
        <v>178</v>
      </c>
      <c r="C71" s="202">
        <v>1040</v>
      </c>
      <c r="D71" s="183"/>
      <c r="E71" s="180">
        <f t="shared" si="2"/>
        <v>0</v>
      </c>
    </row>
    <row r="72" spans="2:6" s="193" customFormat="1" ht="13.8" x14ac:dyDescent="0.3">
      <c r="B72" s="181" t="s">
        <v>179</v>
      </c>
      <c r="C72" s="202">
        <v>2199</v>
      </c>
      <c r="D72" s="183"/>
      <c r="E72" s="180">
        <f t="shared" si="2"/>
        <v>0</v>
      </c>
    </row>
    <row r="73" spans="2:6" x14ac:dyDescent="0.3">
      <c r="B73" s="181" t="s">
        <v>180</v>
      </c>
      <c r="C73" s="202">
        <v>973</v>
      </c>
      <c r="D73" s="183"/>
      <c r="E73" s="180">
        <f t="shared" si="2"/>
        <v>0</v>
      </c>
    </row>
    <row r="74" spans="2:6" x14ac:dyDescent="0.3">
      <c r="B74" s="181" t="s">
        <v>181</v>
      </c>
      <c r="C74" s="202">
        <v>658</v>
      </c>
      <c r="D74" s="183"/>
      <c r="E74" s="180">
        <f t="shared" si="2"/>
        <v>0</v>
      </c>
    </row>
    <row r="75" spans="2:6" x14ac:dyDescent="0.3">
      <c r="B75" s="181" t="s">
        <v>182</v>
      </c>
      <c r="C75" s="202">
        <v>192</v>
      </c>
      <c r="D75" s="183"/>
      <c r="E75" s="180">
        <f t="shared" si="2"/>
        <v>0</v>
      </c>
    </row>
    <row r="76" spans="2:6" x14ac:dyDescent="0.3">
      <c r="B76" s="181" t="s">
        <v>183</v>
      </c>
      <c r="C76" s="202">
        <v>1100</v>
      </c>
      <c r="D76" s="183"/>
      <c r="E76" s="180">
        <f t="shared" si="2"/>
        <v>0</v>
      </c>
    </row>
    <row r="77" spans="2:6" x14ac:dyDescent="0.3">
      <c r="B77" s="181" t="s">
        <v>184</v>
      </c>
      <c r="C77" s="202">
        <v>10446</v>
      </c>
      <c r="D77" s="183"/>
      <c r="E77" s="180">
        <f t="shared" si="2"/>
        <v>0</v>
      </c>
    </row>
    <row r="78" spans="2:6" x14ac:dyDescent="0.3">
      <c r="B78" s="181" t="s">
        <v>185</v>
      </c>
      <c r="C78" s="202">
        <v>6300</v>
      </c>
      <c r="D78" s="183"/>
      <c r="E78" s="180">
        <f t="shared" si="2"/>
        <v>0</v>
      </c>
    </row>
    <row r="79" spans="2:6" x14ac:dyDescent="0.3">
      <c r="B79" s="181" t="s">
        <v>186</v>
      </c>
      <c r="C79" s="202">
        <v>18244</v>
      </c>
      <c r="D79" s="183"/>
      <c r="E79" s="180">
        <f t="shared" si="2"/>
        <v>0</v>
      </c>
    </row>
    <row r="80" spans="2:6" x14ac:dyDescent="0.3">
      <c r="B80" s="181" t="s">
        <v>187</v>
      </c>
      <c r="C80" s="202">
        <v>30</v>
      </c>
      <c r="D80" s="183"/>
      <c r="E80" s="180">
        <f t="shared" si="2"/>
        <v>0</v>
      </c>
    </row>
    <row r="81" spans="2:9" ht="15" thickBot="1" x14ac:dyDescent="0.35">
      <c r="B81" s="184" t="s">
        <v>188</v>
      </c>
      <c r="C81" s="203">
        <v>6000</v>
      </c>
      <c r="D81" s="186"/>
      <c r="E81" s="180">
        <f>(D81*C81)*12</f>
        <v>0</v>
      </c>
    </row>
    <row r="82" spans="2:9" ht="18.600000000000001" customHeight="1" x14ac:dyDescent="0.3">
      <c r="B82" s="530" t="s">
        <v>32</v>
      </c>
      <c r="C82" s="531"/>
      <c r="D82" s="531"/>
      <c r="E82" s="187">
        <f>SUM(E67:E81)</f>
        <v>0</v>
      </c>
      <c r="F82" s="188"/>
      <c r="G82" s="173"/>
    </row>
    <row r="83" spans="2:9" ht="18.600000000000001" customHeight="1" thickBot="1" x14ac:dyDescent="0.35">
      <c r="B83" s="532" t="s">
        <v>33</v>
      </c>
      <c r="C83" s="533"/>
      <c r="D83" s="533"/>
      <c r="E83" s="189">
        <f>E82*15%</f>
        <v>0</v>
      </c>
      <c r="F83" s="188"/>
      <c r="G83" s="173"/>
    </row>
    <row r="84" spans="2:9" ht="18.600000000000001" customHeight="1" thickBot="1" x14ac:dyDescent="0.35">
      <c r="B84" s="534" t="s">
        <v>154</v>
      </c>
      <c r="C84" s="535"/>
      <c r="D84" s="536"/>
      <c r="E84" s="190">
        <f>E83+E82</f>
        <v>0</v>
      </c>
      <c r="F84" s="188"/>
      <c r="G84" s="173"/>
    </row>
    <row r="85" spans="2:9" s="173" customFormat="1" x14ac:dyDescent="0.3">
      <c r="B85" s="191"/>
      <c r="C85" s="191"/>
      <c r="D85" s="188"/>
      <c r="E85" s="188"/>
      <c r="F85" s="188"/>
    </row>
    <row r="86" spans="2:9" s="220" customFormat="1" ht="15" thickBot="1" x14ac:dyDescent="0.35">
      <c r="G86"/>
      <c r="H86"/>
      <c r="I86"/>
    </row>
    <row r="87" spans="2:9" s="199" customFormat="1" ht="16.2" thickBot="1" x14ac:dyDescent="0.35">
      <c r="B87" s="221" t="s">
        <v>158</v>
      </c>
      <c r="C87" s="222"/>
      <c r="D87" s="222"/>
      <c r="E87" s="223"/>
      <c r="F87"/>
    </row>
    <row r="88" spans="2:9" ht="15" customHeight="1" x14ac:dyDescent="0.3">
      <c r="B88" s="197" t="s">
        <v>144</v>
      </c>
      <c r="C88" s="540" t="s">
        <v>145</v>
      </c>
      <c r="D88" s="542" t="s">
        <v>146</v>
      </c>
      <c r="E88" s="542" t="s">
        <v>147</v>
      </c>
    </row>
    <row r="89" spans="2:9" ht="15" thickBot="1" x14ac:dyDescent="0.35">
      <c r="B89" s="200" t="s">
        <v>155</v>
      </c>
      <c r="C89" s="541"/>
      <c r="D89" s="543"/>
      <c r="E89" s="543"/>
      <c r="F89" s="199"/>
    </row>
    <row r="90" spans="2:9" x14ac:dyDescent="0.3">
      <c r="B90" s="205" t="s">
        <v>189</v>
      </c>
      <c r="C90" s="202">
        <v>735</v>
      </c>
      <c r="D90" s="183"/>
      <c r="E90" s="180">
        <f>(D90*C90)*12</f>
        <v>0</v>
      </c>
    </row>
    <row r="91" spans="2:9" s="199" customFormat="1" ht="13.8" x14ac:dyDescent="0.3">
      <c r="B91" s="224" t="s">
        <v>190</v>
      </c>
      <c r="C91" s="202">
        <v>65</v>
      </c>
      <c r="D91" s="183"/>
      <c r="E91" s="180">
        <f t="shared" ref="E91:E95" si="3">(D91*C91)*12</f>
        <v>0</v>
      </c>
    </row>
    <row r="92" spans="2:9" s="199" customFormat="1" ht="27" x14ac:dyDescent="0.3">
      <c r="B92" s="225" t="s">
        <v>191</v>
      </c>
      <c r="C92" s="202">
        <v>1500</v>
      </c>
      <c r="D92" s="183"/>
      <c r="E92" s="180">
        <f t="shared" si="3"/>
        <v>0</v>
      </c>
    </row>
    <row r="93" spans="2:9" x14ac:dyDescent="0.3">
      <c r="B93" s="226" t="s">
        <v>192</v>
      </c>
      <c r="C93" s="202">
        <v>1811</v>
      </c>
      <c r="D93" s="183"/>
      <c r="E93" s="180">
        <f t="shared" si="3"/>
        <v>0</v>
      </c>
    </row>
    <row r="94" spans="2:9" x14ac:dyDescent="0.3">
      <c r="B94" s="226" t="s">
        <v>193</v>
      </c>
      <c r="C94" s="202">
        <v>12180</v>
      </c>
      <c r="D94" s="183"/>
      <c r="E94" s="180">
        <f t="shared" si="3"/>
        <v>0</v>
      </c>
    </row>
    <row r="95" spans="2:9" x14ac:dyDescent="0.3">
      <c r="B95" s="227" t="s">
        <v>194</v>
      </c>
      <c r="C95" s="202">
        <v>1100</v>
      </c>
      <c r="D95" s="183"/>
      <c r="E95" s="180">
        <f t="shared" si="3"/>
        <v>0</v>
      </c>
    </row>
    <row r="96" spans="2:9" s="199" customFormat="1" ht="15" thickBot="1" x14ac:dyDescent="0.35">
      <c r="B96" s="184" t="s">
        <v>195</v>
      </c>
      <c r="C96" s="203">
        <v>2913</v>
      </c>
      <c r="D96" s="186"/>
      <c r="E96" s="180">
        <f>(D96*C96)*12</f>
        <v>0</v>
      </c>
      <c r="F96"/>
    </row>
    <row r="97" spans="2:7" ht="18.600000000000001" customHeight="1" x14ac:dyDescent="0.3">
      <c r="B97" s="530" t="s">
        <v>32</v>
      </c>
      <c r="C97" s="531"/>
      <c r="D97" s="531"/>
      <c r="E97" s="187">
        <f>SUM(E90:E96)</f>
        <v>0</v>
      </c>
      <c r="F97" s="188"/>
      <c r="G97" s="173"/>
    </row>
    <row r="98" spans="2:7" ht="18.600000000000001" customHeight="1" thickBot="1" x14ac:dyDescent="0.35">
      <c r="B98" s="532" t="s">
        <v>33</v>
      </c>
      <c r="C98" s="533"/>
      <c r="D98" s="533"/>
      <c r="E98" s="189">
        <f>E97*15%</f>
        <v>0</v>
      </c>
      <c r="F98" s="188"/>
      <c r="G98" s="173"/>
    </row>
    <row r="99" spans="2:7" ht="18.600000000000001" customHeight="1" thickBot="1" x14ac:dyDescent="0.35">
      <c r="B99" s="534" t="s">
        <v>154</v>
      </c>
      <c r="C99" s="535"/>
      <c r="D99" s="536"/>
      <c r="E99" s="190">
        <f>E98+E97</f>
        <v>0</v>
      </c>
      <c r="F99" s="188"/>
      <c r="G99" s="173"/>
    </row>
    <row r="100" spans="2:7" s="173" customFormat="1" x14ac:dyDescent="0.3">
      <c r="B100" s="191"/>
      <c r="C100" s="191"/>
      <c r="D100" s="195"/>
      <c r="E100" s="195"/>
      <c r="F100" s="195"/>
    </row>
    <row r="101" spans="2:7" s="173" customFormat="1" ht="15" thickBot="1" x14ac:dyDescent="0.35">
      <c r="B101" s="191"/>
      <c r="C101" s="191"/>
      <c r="D101" s="191"/>
      <c r="E101" s="191"/>
      <c r="F101" s="191"/>
    </row>
    <row r="102" spans="2:7" ht="16.2" thickBot="1" x14ac:dyDescent="0.35">
      <c r="B102" s="537" t="s">
        <v>158</v>
      </c>
      <c r="C102" s="538"/>
      <c r="D102" s="538"/>
      <c r="E102" s="539"/>
    </row>
    <row r="103" spans="2:7" ht="15" customHeight="1" x14ac:dyDescent="0.3">
      <c r="B103" s="175" t="s">
        <v>144</v>
      </c>
      <c r="C103" s="540" t="s">
        <v>145</v>
      </c>
      <c r="D103" s="542" t="s">
        <v>146</v>
      </c>
      <c r="E103" s="542" t="s">
        <v>147</v>
      </c>
    </row>
    <row r="104" spans="2:7" ht="15" thickBot="1" x14ac:dyDescent="0.35">
      <c r="B104" s="176" t="s">
        <v>196</v>
      </c>
      <c r="C104" s="541"/>
      <c r="D104" s="543"/>
      <c r="E104" s="543"/>
    </row>
    <row r="105" spans="2:7" x14ac:dyDescent="0.3">
      <c r="B105" s="192" t="s">
        <v>197</v>
      </c>
      <c r="C105" s="215">
        <v>1431</v>
      </c>
      <c r="D105" s="179"/>
      <c r="E105" s="180">
        <f>(D105*C105)*12</f>
        <v>0</v>
      </c>
    </row>
    <row r="106" spans="2:7" x14ac:dyDescent="0.3">
      <c r="B106" s="194" t="s">
        <v>198</v>
      </c>
      <c r="C106" s="196">
        <v>407</v>
      </c>
      <c r="D106" s="183"/>
      <c r="E106" s="180">
        <f t="shared" ref="E106:E114" si="4">(D106*C106)*12</f>
        <v>0</v>
      </c>
    </row>
    <row r="107" spans="2:7" x14ac:dyDescent="0.3">
      <c r="B107" s="228" t="s">
        <v>199</v>
      </c>
      <c r="C107" s="229">
        <v>458</v>
      </c>
      <c r="D107" s="183"/>
      <c r="E107" s="180">
        <f t="shared" si="4"/>
        <v>0</v>
      </c>
    </row>
    <row r="108" spans="2:7" ht="27" x14ac:dyDescent="0.3">
      <c r="B108" s="228" t="s">
        <v>200</v>
      </c>
      <c r="C108" s="230">
        <v>1879</v>
      </c>
      <c r="D108" s="183"/>
      <c r="E108" s="180">
        <f t="shared" si="4"/>
        <v>0</v>
      </c>
    </row>
    <row r="109" spans="2:7" x14ac:dyDescent="0.3">
      <c r="B109" s="228" t="s">
        <v>201</v>
      </c>
      <c r="C109" s="230">
        <v>378</v>
      </c>
      <c r="D109" s="183"/>
      <c r="E109" s="180">
        <f t="shared" si="4"/>
        <v>0</v>
      </c>
    </row>
    <row r="110" spans="2:7" ht="27" x14ac:dyDescent="0.3">
      <c r="B110" s="228" t="s">
        <v>202</v>
      </c>
      <c r="C110" s="230">
        <v>1058</v>
      </c>
      <c r="D110" s="183"/>
      <c r="E110" s="180">
        <f t="shared" si="4"/>
        <v>0</v>
      </c>
    </row>
    <row r="111" spans="2:7" ht="27" x14ac:dyDescent="0.3">
      <c r="B111" s="228" t="s">
        <v>203</v>
      </c>
      <c r="C111" s="230">
        <v>591</v>
      </c>
      <c r="D111" s="183"/>
      <c r="E111" s="180">
        <f t="shared" si="4"/>
        <v>0</v>
      </c>
    </row>
    <row r="112" spans="2:7" ht="27" x14ac:dyDescent="0.3">
      <c r="B112" s="228" t="s">
        <v>204</v>
      </c>
      <c r="C112" s="230">
        <v>428</v>
      </c>
      <c r="D112" s="183"/>
      <c r="E112" s="180">
        <f t="shared" si="4"/>
        <v>0</v>
      </c>
    </row>
    <row r="113" spans="2:7" x14ac:dyDescent="0.3">
      <c r="B113" s="231" t="s">
        <v>205</v>
      </c>
      <c r="C113" s="232">
        <v>30</v>
      </c>
      <c r="D113" s="183"/>
      <c r="E113" s="180">
        <f t="shared" si="4"/>
        <v>0</v>
      </c>
    </row>
    <row r="114" spans="2:7" ht="15" thickBot="1" x14ac:dyDescent="0.35">
      <c r="B114" s="233" t="s">
        <v>206</v>
      </c>
      <c r="C114" s="234">
        <v>59</v>
      </c>
      <c r="D114" s="186"/>
      <c r="E114" s="180">
        <f>(D114*C114)*12</f>
        <v>0</v>
      </c>
    </row>
    <row r="115" spans="2:7" ht="18.600000000000001" customHeight="1" x14ac:dyDescent="0.3">
      <c r="B115" s="530" t="s">
        <v>32</v>
      </c>
      <c r="C115" s="531"/>
      <c r="D115" s="531"/>
      <c r="E115" s="187">
        <f>SUM(E105:E114)</f>
        <v>0</v>
      </c>
      <c r="F115" s="188"/>
      <c r="G115" s="173"/>
    </row>
    <row r="116" spans="2:7" ht="18.600000000000001" customHeight="1" thickBot="1" x14ac:dyDescent="0.35">
      <c r="B116" s="532" t="s">
        <v>33</v>
      </c>
      <c r="C116" s="533"/>
      <c r="D116" s="533"/>
      <c r="E116" s="189">
        <f>E115*15%</f>
        <v>0</v>
      </c>
      <c r="F116" s="188"/>
      <c r="G116" s="173"/>
    </row>
    <row r="117" spans="2:7" ht="18.600000000000001" customHeight="1" thickBot="1" x14ac:dyDescent="0.35">
      <c r="B117" s="534" t="s">
        <v>154</v>
      </c>
      <c r="C117" s="535"/>
      <c r="D117" s="536"/>
      <c r="E117" s="190">
        <f>E116+E115</f>
        <v>0</v>
      </c>
      <c r="F117" s="188"/>
      <c r="G117" s="173"/>
    </row>
    <row r="118" spans="2:7" s="173" customFormat="1" x14ac:dyDescent="0.3">
      <c r="B118" s="191"/>
      <c r="C118" s="191"/>
      <c r="D118" s="216"/>
      <c r="E118" s="216"/>
      <c r="F118" s="216"/>
    </row>
    <row r="119" spans="2:7" s="173" customFormat="1" x14ac:dyDescent="0.3"/>
    <row r="120" spans="2:7" ht="15" thickBot="1" x14ac:dyDescent="0.35"/>
    <row r="121" spans="2:7" ht="18.600000000000001" thickBot="1" x14ac:dyDescent="0.4">
      <c r="B121" s="525" t="s">
        <v>207</v>
      </c>
      <c r="C121" s="526"/>
      <c r="D121" s="527"/>
    </row>
    <row r="122" spans="2:7" x14ac:dyDescent="0.3">
      <c r="B122" s="235" t="s">
        <v>208</v>
      </c>
      <c r="C122" s="236" t="s">
        <v>209</v>
      </c>
      <c r="D122" s="237" t="s">
        <v>210</v>
      </c>
      <c r="E122" s="238"/>
      <c r="F122" s="238"/>
    </row>
    <row r="123" spans="2:7" x14ac:dyDescent="0.3">
      <c r="B123" s="239" t="s">
        <v>211</v>
      </c>
      <c r="C123" s="196">
        <v>1</v>
      </c>
      <c r="D123" s="240"/>
    </row>
    <row r="124" spans="2:7" x14ac:dyDescent="0.3">
      <c r="B124" s="239" t="s">
        <v>212</v>
      </c>
      <c r="C124" s="196">
        <v>1</v>
      </c>
      <c r="D124" s="240"/>
    </row>
    <row r="125" spans="2:7" ht="15" thickBot="1" x14ac:dyDescent="0.35">
      <c r="B125" s="241" t="s">
        <v>213</v>
      </c>
      <c r="C125" s="242">
        <v>1</v>
      </c>
      <c r="D125" s="243"/>
    </row>
    <row r="127" spans="2:7" ht="15" thickBot="1" x14ac:dyDescent="0.35">
      <c r="B127" s="244"/>
      <c r="C127" s="245"/>
      <c r="D127" s="246"/>
      <c r="E127" s="207"/>
      <c r="F127" s="238"/>
    </row>
    <row r="128" spans="2:7" ht="15.6" x14ac:dyDescent="0.3">
      <c r="B128" s="247" t="s">
        <v>214</v>
      </c>
      <c r="C128" s="248" t="s">
        <v>71</v>
      </c>
      <c r="D128" s="248" t="s">
        <v>72</v>
      </c>
      <c r="E128" s="248" t="s">
        <v>73</v>
      </c>
      <c r="F128" s="248" t="s">
        <v>74</v>
      </c>
      <c r="G128" s="248" t="s">
        <v>75</v>
      </c>
    </row>
    <row r="129" spans="2:7" ht="15" thickBot="1" x14ac:dyDescent="0.35">
      <c r="B129" s="249" t="s">
        <v>215</v>
      </c>
      <c r="C129" s="250"/>
      <c r="D129" s="250"/>
      <c r="E129" s="250"/>
      <c r="F129" s="250"/>
      <c r="G129" s="62"/>
    </row>
    <row r="130" spans="2:7" x14ac:dyDescent="0.3">
      <c r="B130" s="244"/>
      <c r="C130" s="245"/>
      <c r="D130" s="246"/>
      <c r="E130" s="207"/>
      <c r="F130" s="238"/>
    </row>
    <row r="131" spans="2:7" ht="15" thickBot="1" x14ac:dyDescent="0.35">
      <c r="B131" s="244"/>
      <c r="C131" s="245"/>
      <c r="D131" s="246"/>
      <c r="E131" s="207"/>
      <c r="F131" s="238"/>
    </row>
    <row r="132" spans="2:7" ht="29.4" customHeight="1" thickBot="1" x14ac:dyDescent="0.35">
      <c r="B132" s="528" t="s">
        <v>216</v>
      </c>
      <c r="C132" s="529"/>
      <c r="D132" s="63">
        <f>E28+E38+E60+E84+E99+E117</f>
        <v>0</v>
      </c>
      <c r="E132" s="207"/>
      <c r="F132" s="238"/>
    </row>
    <row r="133" spans="2:7" x14ac:dyDescent="0.3">
      <c r="B133" s="244"/>
      <c r="C133" s="245"/>
      <c r="D133" s="246"/>
      <c r="E133" s="207"/>
      <c r="F133" s="238"/>
    </row>
    <row r="134" spans="2:7" x14ac:dyDescent="0.3">
      <c r="B134" s="238"/>
      <c r="C134" s="238"/>
      <c r="D134" s="238"/>
      <c r="E134" s="238"/>
      <c r="F134" s="238"/>
    </row>
    <row r="136" spans="2:7" ht="15" thickBot="1" x14ac:dyDescent="0.35"/>
    <row r="137" spans="2:7" x14ac:dyDescent="0.3">
      <c r="B137" s="446"/>
      <c r="C137" s="3"/>
      <c r="D137" s="455"/>
    </row>
    <row r="138" spans="2:7" x14ac:dyDescent="0.3">
      <c r="B138" s="447"/>
      <c r="C138" s="3"/>
      <c r="D138" s="456"/>
    </row>
    <row r="139" spans="2:7" ht="15" thickBot="1" x14ac:dyDescent="0.35">
      <c r="B139" s="448"/>
      <c r="C139" s="3"/>
      <c r="D139" s="457"/>
    </row>
    <row r="140" spans="2:7" x14ac:dyDescent="0.3">
      <c r="B140" s="67" t="s">
        <v>78</v>
      </c>
      <c r="C140" s="3"/>
      <c r="D140" s="3" t="s">
        <v>79</v>
      </c>
    </row>
  </sheetData>
  <protectedRanges>
    <protectedRange sqref="B90:B92 B34:B35" name="Range4"/>
  </protectedRanges>
  <mergeCells count="58">
    <mergeCell ref="B9:F9"/>
    <mergeCell ref="C5:F5"/>
    <mergeCell ref="C2:F2"/>
    <mergeCell ref="C3:F3"/>
    <mergeCell ref="C4:F4"/>
    <mergeCell ref="C6:F6"/>
    <mergeCell ref="B8:F8"/>
    <mergeCell ref="B27:D27"/>
    <mergeCell ref="B10:F10"/>
    <mergeCell ref="B11:F11"/>
    <mergeCell ref="B12:F12"/>
    <mergeCell ref="B13:F13"/>
    <mergeCell ref="B14:F14"/>
    <mergeCell ref="B15:F15"/>
    <mergeCell ref="B18:E18"/>
    <mergeCell ref="C19:C20"/>
    <mergeCell ref="D19:D20"/>
    <mergeCell ref="E19:E20"/>
    <mergeCell ref="B26:D26"/>
    <mergeCell ref="B31:E31"/>
    <mergeCell ref="C32:C33"/>
    <mergeCell ref="D32:D33"/>
    <mergeCell ref="E32:E33"/>
    <mergeCell ref="B28:D28"/>
    <mergeCell ref="B58:D58"/>
    <mergeCell ref="B59:D59"/>
    <mergeCell ref="B60:D60"/>
    <mergeCell ref="B36:D36"/>
    <mergeCell ref="B37:D37"/>
    <mergeCell ref="B38:D38"/>
    <mergeCell ref="B41:E41"/>
    <mergeCell ref="C42:C43"/>
    <mergeCell ref="D42:D43"/>
    <mergeCell ref="E42:E43"/>
    <mergeCell ref="E88:E89"/>
    <mergeCell ref="B64:E64"/>
    <mergeCell ref="C65:C66"/>
    <mergeCell ref="D65:D66"/>
    <mergeCell ref="E65:E66"/>
    <mergeCell ref="B82:D82"/>
    <mergeCell ref="B83:D83"/>
    <mergeCell ref="B84:D84"/>
    <mergeCell ref="C88:C89"/>
    <mergeCell ref="D88:D89"/>
    <mergeCell ref="B97:D97"/>
    <mergeCell ref="B98:D98"/>
    <mergeCell ref="B99:D99"/>
    <mergeCell ref="B102:E102"/>
    <mergeCell ref="C103:C104"/>
    <mergeCell ref="D103:D104"/>
    <mergeCell ref="E103:E104"/>
    <mergeCell ref="B121:D121"/>
    <mergeCell ref="B132:C132"/>
    <mergeCell ref="B137:B139"/>
    <mergeCell ref="D137:D139"/>
    <mergeCell ref="B115:D115"/>
    <mergeCell ref="B116:D116"/>
    <mergeCell ref="B117:D117"/>
  </mergeCells>
  <pageMargins left="0.7" right="0.7" top="0.75" bottom="0.75" header="0.3" footer="0.3"/>
  <pageSetup paperSize="8" scale="69" fitToHeight="0"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3"/>
  <sheetViews>
    <sheetView topLeftCell="A33" zoomScaleNormal="100" zoomScaleSheetLayoutView="100" workbookViewId="0">
      <selection activeCell="I63" sqref="I63:J63"/>
    </sheetView>
  </sheetViews>
  <sheetFormatPr defaultColWidth="52.21875" defaultRowHeight="13.2" x14ac:dyDescent="0.25"/>
  <cols>
    <col min="1" max="1" width="7" style="110" customWidth="1"/>
    <col min="2" max="2" width="32.21875" style="110" customWidth="1"/>
    <col min="3" max="3" width="25.33203125" style="110" customWidth="1"/>
    <col min="4" max="4" width="24.5546875" style="110" bestFit="1" customWidth="1"/>
    <col min="5" max="5" width="13.77734375" style="110" customWidth="1"/>
    <col min="6" max="6" width="18.88671875" style="169" bestFit="1" customWidth="1"/>
    <col min="7" max="7" width="29.88671875" style="169" bestFit="1" customWidth="1"/>
    <col min="8" max="8" width="12.88671875" style="169" bestFit="1" customWidth="1"/>
    <col min="9" max="9" width="20.109375" style="110" customWidth="1"/>
    <col min="10" max="10" width="21" style="110" customWidth="1"/>
    <col min="11" max="11" width="13.21875" style="110" customWidth="1"/>
    <col min="12" max="16384" width="52.21875" style="110"/>
  </cols>
  <sheetData>
    <row r="1" spans="2:11" ht="13.8" thickBot="1" x14ac:dyDescent="0.3"/>
    <row r="2" spans="2:11" s="170" customFormat="1" ht="21.6" customHeight="1" thickBot="1" x14ac:dyDescent="0.3">
      <c r="B2" s="4" t="s">
        <v>0</v>
      </c>
      <c r="C2" s="566" t="s">
        <v>224</v>
      </c>
      <c r="D2" s="567"/>
      <c r="E2" s="567"/>
      <c r="F2" s="568"/>
    </row>
    <row r="3" spans="2:11" s="287" customFormat="1" ht="18" customHeight="1" thickBot="1" x14ac:dyDescent="0.3">
      <c r="B3" s="4" t="s">
        <v>1</v>
      </c>
      <c r="C3" s="569" t="s">
        <v>81</v>
      </c>
      <c r="D3" s="570"/>
      <c r="E3" s="570"/>
      <c r="F3" s="571"/>
    </row>
    <row r="4" spans="2:11" s="170" customFormat="1" ht="16.8" customHeight="1" thickBot="1" x14ac:dyDescent="0.3">
      <c r="B4" s="4" t="s">
        <v>3</v>
      </c>
      <c r="C4" s="569" t="s">
        <v>318</v>
      </c>
      <c r="D4" s="570"/>
      <c r="E4" s="570"/>
      <c r="F4" s="571"/>
    </row>
    <row r="5" spans="2:11" s="170" customFormat="1" ht="18.600000000000001" customHeight="1" thickBot="1" x14ac:dyDescent="0.3">
      <c r="B5" s="4" t="s">
        <v>217</v>
      </c>
      <c r="C5" s="569" t="s">
        <v>80</v>
      </c>
      <c r="D5" s="570"/>
      <c r="E5" s="570"/>
      <c r="F5" s="571"/>
    </row>
    <row r="6" spans="2:11" s="170" customFormat="1" ht="18.600000000000001" customHeight="1" thickBot="1" x14ac:dyDescent="0.3">
      <c r="B6" s="4" t="s">
        <v>5</v>
      </c>
      <c r="C6" s="572"/>
      <c r="D6" s="573"/>
      <c r="E6" s="573"/>
      <c r="F6" s="574"/>
    </row>
    <row r="7" spans="2:11" x14ac:dyDescent="0.25">
      <c r="B7" s="288"/>
      <c r="C7" s="288"/>
    </row>
    <row r="9" spans="2:11" ht="13.8" thickBot="1" x14ac:dyDescent="0.3">
      <c r="B9" s="289" t="s">
        <v>228</v>
      </c>
      <c r="C9" s="289"/>
      <c r="F9" s="110"/>
      <c r="G9" s="110"/>
      <c r="H9" s="110"/>
    </row>
    <row r="10" spans="2:11" ht="40.200000000000003" thickBot="1" x14ac:dyDescent="0.3">
      <c r="B10" s="320" t="s">
        <v>320</v>
      </c>
      <c r="C10" s="321" t="s">
        <v>321</v>
      </c>
      <c r="D10" s="321" t="s">
        <v>322</v>
      </c>
      <c r="E10" s="321" t="s">
        <v>323</v>
      </c>
      <c r="F10" s="321" t="s">
        <v>319</v>
      </c>
      <c r="G10" s="291" t="s">
        <v>324</v>
      </c>
      <c r="H10" s="290" t="s">
        <v>16</v>
      </c>
      <c r="I10" s="290" t="s">
        <v>326</v>
      </c>
      <c r="J10" s="322" t="s">
        <v>327</v>
      </c>
      <c r="K10" s="323" t="s">
        <v>325</v>
      </c>
    </row>
    <row r="11" spans="2:11" ht="16.8" customHeight="1" x14ac:dyDescent="0.25">
      <c r="B11" s="315" t="s">
        <v>148</v>
      </c>
      <c r="C11" s="293" t="s">
        <v>229</v>
      </c>
      <c r="D11" s="294" t="s">
        <v>230</v>
      </c>
      <c r="E11" s="294" t="s">
        <v>231</v>
      </c>
      <c r="F11" s="295">
        <v>16006</v>
      </c>
      <c r="G11" s="296">
        <v>3</v>
      </c>
      <c r="H11" s="292" t="s">
        <v>232</v>
      </c>
      <c r="I11" s="324"/>
      <c r="J11" s="324"/>
      <c r="K11" s="316"/>
    </row>
    <row r="12" spans="2:11" ht="16.8" customHeight="1" x14ac:dyDescent="0.25">
      <c r="B12" s="315" t="s">
        <v>148</v>
      </c>
      <c r="C12" s="293" t="s">
        <v>233</v>
      </c>
      <c r="D12" s="294" t="s">
        <v>234</v>
      </c>
      <c r="E12" s="294" t="s">
        <v>231</v>
      </c>
      <c r="F12" s="295">
        <v>470</v>
      </c>
      <c r="G12" s="296">
        <v>1</v>
      </c>
      <c r="H12" s="298" t="s">
        <v>232</v>
      </c>
      <c r="I12" s="325"/>
      <c r="J12" s="325"/>
      <c r="K12" s="317"/>
    </row>
    <row r="13" spans="2:11" ht="16.8" customHeight="1" x14ac:dyDescent="0.25">
      <c r="B13" s="315" t="s">
        <v>148</v>
      </c>
      <c r="C13" s="293" t="s">
        <v>233</v>
      </c>
      <c r="D13" s="294" t="s">
        <v>235</v>
      </c>
      <c r="E13" s="294" t="s">
        <v>231</v>
      </c>
      <c r="F13" s="295">
        <v>15000</v>
      </c>
      <c r="G13" s="296">
        <v>21</v>
      </c>
      <c r="H13" s="298" t="s">
        <v>232</v>
      </c>
      <c r="I13" s="325"/>
      <c r="J13" s="325"/>
      <c r="K13" s="317"/>
    </row>
    <row r="14" spans="2:11" ht="16.8" customHeight="1" x14ac:dyDescent="0.25">
      <c r="B14" s="315" t="s">
        <v>148</v>
      </c>
      <c r="C14" s="293" t="s">
        <v>236</v>
      </c>
      <c r="D14" s="294" t="s">
        <v>237</v>
      </c>
      <c r="E14" s="294" t="s">
        <v>231</v>
      </c>
      <c r="F14" s="295">
        <v>180</v>
      </c>
      <c r="G14" s="296">
        <v>1</v>
      </c>
      <c r="H14" s="298" t="s">
        <v>232</v>
      </c>
      <c r="I14" s="325"/>
      <c r="J14" s="325"/>
      <c r="K14" s="317"/>
    </row>
    <row r="15" spans="2:11" ht="16.8" customHeight="1" x14ac:dyDescent="0.25">
      <c r="B15" s="315" t="s">
        <v>148</v>
      </c>
      <c r="C15" s="293" t="s">
        <v>236</v>
      </c>
      <c r="D15" s="294" t="s">
        <v>238</v>
      </c>
      <c r="E15" s="294" t="s">
        <v>231</v>
      </c>
      <c r="F15" s="295">
        <v>930</v>
      </c>
      <c r="G15" s="296">
        <v>1</v>
      </c>
      <c r="H15" s="298" t="s">
        <v>232</v>
      </c>
      <c r="I15" s="325"/>
      <c r="J15" s="325"/>
      <c r="K15" s="317"/>
    </row>
    <row r="16" spans="2:11" ht="16.8" customHeight="1" x14ac:dyDescent="0.25">
      <c r="B16" s="315" t="s">
        <v>148</v>
      </c>
      <c r="C16" s="293" t="s">
        <v>236</v>
      </c>
      <c r="D16" s="294" t="s">
        <v>239</v>
      </c>
      <c r="E16" s="294" t="s">
        <v>231</v>
      </c>
      <c r="F16" s="295">
        <v>3122</v>
      </c>
      <c r="G16" s="296">
        <v>3</v>
      </c>
      <c r="H16" s="298" t="s">
        <v>232</v>
      </c>
      <c r="I16" s="325"/>
      <c r="J16" s="325"/>
      <c r="K16" s="317"/>
    </row>
    <row r="17" spans="2:11" ht="16.8" customHeight="1" x14ac:dyDescent="0.25">
      <c r="B17" s="315" t="s">
        <v>148</v>
      </c>
      <c r="C17" s="293" t="s">
        <v>240</v>
      </c>
      <c r="D17" s="294" t="s">
        <v>241</v>
      </c>
      <c r="E17" s="294" t="s">
        <v>231</v>
      </c>
      <c r="F17" s="295">
        <v>280</v>
      </c>
      <c r="G17" s="296">
        <v>1</v>
      </c>
      <c r="H17" s="298" t="s">
        <v>232</v>
      </c>
      <c r="I17" s="325"/>
      <c r="J17" s="325"/>
      <c r="K17" s="317"/>
    </row>
    <row r="18" spans="2:11" ht="16.8" customHeight="1" x14ac:dyDescent="0.25">
      <c r="B18" s="315" t="s">
        <v>148</v>
      </c>
      <c r="C18" s="293" t="s">
        <v>242</v>
      </c>
      <c r="D18" s="294" t="s">
        <v>243</v>
      </c>
      <c r="E18" s="294" t="s">
        <v>231</v>
      </c>
      <c r="F18" s="295">
        <v>81</v>
      </c>
      <c r="G18" s="296">
        <v>1</v>
      </c>
      <c r="H18" s="298" t="s">
        <v>232</v>
      </c>
      <c r="I18" s="325"/>
      <c r="J18" s="325"/>
      <c r="K18" s="317"/>
    </row>
    <row r="19" spans="2:11" ht="16.8" customHeight="1" x14ac:dyDescent="0.25">
      <c r="B19" s="315" t="s">
        <v>148</v>
      </c>
      <c r="C19" s="293" t="s">
        <v>244</v>
      </c>
      <c r="D19" s="294" t="s">
        <v>245</v>
      </c>
      <c r="E19" s="294" t="s">
        <v>231</v>
      </c>
      <c r="F19" s="295">
        <v>1795</v>
      </c>
      <c r="G19" s="296">
        <v>3</v>
      </c>
      <c r="H19" s="298" t="s">
        <v>232</v>
      </c>
      <c r="I19" s="325"/>
      <c r="J19" s="325"/>
      <c r="K19" s="317"/>
    </row>
    <row r="20" spans="2:11" ht="16.8" customHeight="1" x14ac:dyDescent="0.25">
      <c r="B20" s="315" t="s">
        <v>148</v>
      </c>
      <c r="C20" s="293" t="s">
        <v>170</v>
      </c>
      <c r="D20" s="294" t="s">
        <v>246</v>
      </c>
      <c r="E20" s="294" t="s">
        <v>231</v>
      </c>
      <c r="F20" s="295">
        <v>420</v>
      </c>
      <c r="G20" s="296">
        <v>1</v>
      </c>
      <c r="H20" s="298" t="s">
        <v>232</v>
      </c>
      <c r="I20" s="325"/>
      <c r="J20" s="325"/>
      <c r="K20" s="317"/>
    </row>
    <row r="21" spans="2:11" ht="16.8" customHeight="1" x14ac:dyDescent="0.25">
      <c r="B21" s="315" t="s">
        <v>148</v>
      </c>
      <c r="C21" s="293" t="s">
        <v>247</v>
      </c>
      <c r="D21" s="294" t="s">
        <v>248</v>
      </c>
      <c r="E21" s="294" t="s">
        <v>231</v>
      </c>
      <c r="F21" s="295">
        <v>148.44999999999999</v>
      </c>
      <c r="G21" s="296">
        <v>1</v>
      </c>
      <c r="H21" s="298" t="s">
        <v>232</v>
      </c>
      <c r="I21" s="325"/>
      <c r="J21" s="325"/>
      <c r="K21" s="317"/>
    </row>
    <row r="22" spans="2:11" ht="16.8" customHeight="1" x14ac:dyDescent="0.25">
      <c r="B22" s="315" t="s">
        <v>148</v>
      </c>
      <c r="C22" s="293" t="s">
        <v>249</v>
      </c>
      <c r="D22" s="294" t="s">
        <v>250</v>
      </c>
      <c r="E22" s="294" t="s">
        <v>231</v>
      </c>
      <c r="F22" s="295">
        <v>348.83</v>
      </c>
      <c r="G22" s="296">
        <v>1</v>
      </c>
      <c r="H22" s="298" t="s">
        <v>232</v>
      </c>
      <c r="I22" s="325"/>
      <c r="J22" s="325"/>
      <c r="K22" s="317"/>
    </row>
    <row r="23" spans="2:11" ht="16.8" customHeight="1" x14ac:dyDescent="0.25">
      <c r="B23" s="315" t="s">
        <v>148</v>
      </c>
      <c r="C23" s="293" t="s">
        <v>251</v>
      </c>
      <c r="D23" s="294" t="s">
        <v>252</v>
      </c>
      <c r="E23" s="294" t="s">
        <v>231</v>
      </c>
      <c r="F23" s="295">
        <v>2397</v>
      </c>
      <c r="G23" s="296">
        <v>5</v>
      </c>
      <c r="H23" s="298" t="s">
        <v>232</v>
      </c>
      <c r="I23" s="325"/>
      <c r="J23" s="325"/>
      <c r="K23" s="317"/>
    </row>
    <row r="24" spans="2:11" ht="16.8" customHeight="1" x14ac:dyDescent="0.25">
      <c r="B24" s="315" t="s">
        <v>148</v>
      </c>
      <c r="C24" s="293" t="s">
        <v>233</v>
      </c>
      <c r="D24" s="299" t="s">
        <v>253</v>
      </c>
      <c r="E24" s="294" t="s">
        <v>254</v>
      </c>
      <c r="F24" s="295">
        <v>5200</v>
      </c>
      <c r="G24" s="296">
        <v>1</v>
      </c>
      <c r="H24" s="298" t="s">
        <v>232</v>
      </c>
      <c r="I24" s="325"/>
      <c r="J24" s="325"/>
      <c r="K24" s="317"/>
    </row>
    <row r="25" spans="2:11" ht="16.8" customHeight="1" x14ac:dyDescent="0.25">
      <c r="B25" s="315" t="s">
        <v>148</v>
      </c>
      <c r="C25" s="293" t="s">
        <v>233</v>
      </c>
      <c r="D25" s="294" t="s">
        <v>255</v>
      </c>
      <c r="E25" s="294" t="s">
        <v>256</v>
      </c>
      <c r="F25" s="295">
        <v>1108</v>
      </c>
      <c r="G25" s="296">
        <v>1</v>
      </c>
      <c r="H25" s="298" t="s">
        <v>232</v>
      </c>
      <c r="I25" s="325"/>
      <c r="J25" s="325"/>
      <c r="K25" s="317"/>
    </row>
    <row r="26" spans="2:11" ht="16.8" customHeight="1" x14ac:dyDescent="0.25">
      <c r="B26" s="315" t="s">
        <v>148</v>
      </c>
      <c r="C26" s="293" t="s">
        <v>233</v>
      </c>
      <c r="D26" s="294" t="s">
        <v>257</v>
      </c>
      <c r="E26" s="294" t="s">
        <v>258</v>
      </c>
      <c r="F26" s="295">
        <v>1579</v>
      </c>
      <c r="G26" s="296">
        <v>1</v>
      </c>
      <c r="H26" s="298" t="s">
        <v>232</v>
      </c>
      <c r="I26" s="325"/>
      <c r="J26" s="325"/>
      <c r="K26" s="317"/>
    </row>
    <row r="27" spans="2:11" ht="16.8" customHeight="1" x14ac:dyDescent="0.25">
      <c r="B27" s="315" t="s">
        <v>148</v>
      </c>
      <c r="C27" s="293" t="s">
        <v>233</v>
      </c>
      <c r="D27" s="294" t="s">
        <v>259</v>
      </c>
      <c r="E27" s="294" t="s">
        <v>231</v>
      </c>
      <c r="F27" s="295">
        <v>1827</v>
      </c>
      <c r="G27" s="296">
        <v>2</v>
      </c>
      <c r="H27" s="298" t="s">
        <v>232</v>
      </c>
      <c r="I27" s="325"/>
      <c r="J27" s="325"/>
      <c r="K27" s="317"/>
    </row>
    <row r="28" spans="2:11" ht="16.8" customHeight="1" x14ac:dyDescent="0.25">
      <c r="B28" s="315" t="s">
        <v>148</v>
      </c>
      <c r="C28" s="293" t="s">
        <v>233</v>
      </c>
      <c r="D28" s="294" t="s">
        <v>260</v>
      </c>
      <c r="E28" s="294" t="s">
        <v>231</v>
      </c>
      <c r="F28" s="295">
        <v>470</v>
      </c>
      <c r="G28" s="296">
        <v>2</v>
      </c>
      <c r="H28" s="298" t="s">
        <v>232</v>
      </c>
      <c r="I28" s="325"/>
      <c r="J28" s="325"/>
      <c r="K28" s="317"/>
    </row>
    <row r="29" spans="2:11" ht="16.8" customHeight="1" x14ac:dyDescent="0.25">
      <c r="B29" s="318" t="s">
        <v>261</v>
      </c>
      <c r="C29" s="293" t="s">
        <v>262</v>
      </c>
      <c r="D29" s="294" t="s">
        <v>263</v>
      </c>
      <c r="E29" s="294" t="s">
        <v>231</v>
      </c>
      <c r="F29" s="296">
        <v>1431</v>
      </c>
      <c r="G29" s="296">
        <v>2</v>
      </c>
      <c r="H29" s="298" t="s">
        <v>232</v>
      </c>
      <c r="I29" s="325"/>
      <c r="J29" s="325"/>
      <c r="K29" s="317"/>
    </row>
    <row r="30" spans="2:11" ht="16.8" customHeight="1" x14ac:dyDescent="0.25">
      <c r="B30" s="318" t="s">
        <v>261</v>
      </c>
      <c r="C30" s="293" t="s">
        <v>262</v>
      </c>
      <c r="D30" s="294" t="s">
        <v>264</v>
      </c>
      <c r="E30" s="294" t="s">
        <v>265</v>
      </c>
      <c r="F30" s="296">
        <v>420</v>
      </c>
      <c r="G30" s="296">
        <v>1</v>
      </c>
      <c r="H30" s="298" t="s">
        <v>232</v>
      </c>
      <c r="I30" s="325"/>
      <c r="J30" s="325"/>
      <c r="K30" s="317"/>
    </row>
    <row r="31" spans="2:11" ht="16.8" customHeight="1" x14ac:dyDescent="0.25">
      <c r="B31" s="318" t="s">
        <v>261</v>
      </c>
      <c r="C31" s="293" t="s">
        <v>266</v>
      </c>
      <c r="D31" s="294" t="s">
        <v>234</v>
      </c>
      <c r="E31" s="294" t="s">
        <v>231</v>
      </c>
      <c r="F31" s="295">
        <v>377</v>
      </c>
      <c r="G31" s="296">
        <v>1</v>
      </c>
      <c r="H31" s="298" t="s">
        <v>232</v>
      </c>
      <c r="I31" s="325"/>
      <c r="J31" s="325"/>
      <c r="K31" s="317"/>
    </row>
    <row r="32" spans="2:11" ht="16.8" customHeight="1" x14ac:dyDescent="0.25">
      <c r="B32" s="315" t="s">
        <v>148</v>
      </c>
      <c r="C32" s="293" t="s">
        <v>233</v>
      </c>
      <c r="D32" s="299" t="s">
        <v>267</v>
      </c>
      <c r="E32" s="294" t="s">
        <v>258</v>
      </c>
      <c r="F32" s="296">
        <v>34</v>
      </c>
      <c r="G32" s="296">
        <v>1</v>
      </c>
      <c r="H32" s="298" t="s">
        <v>232</v>
      </c>
      <c r="I32" s="325"/>
      <c r="J32" s="325"/>
      <c r="K32" s="317"/>
    </row>
    <row r="33" spans="2:11" ht="16.8" customHeight="1" x14ac:dyDescent="0.25">
      <c r="B33" s="318" t="s">
        <v>261</v>
      </c>
      <c r="C33" s="300" t="s">
        <v>268</v>
      </c>
      <c r="D33" s="297" t="s">
        <v>269</v>
      </c>
      <c r="E33" s="297" t="s">
        <v>254</v>
      </c>
      <c r="F33" s="301">
        <v>2950</v>
      </c>
      <c r="G33" s="302">
        <v>2</v>
      </c>
      <c r="H33" s="298" t="s">
        <v>232</v>
      </c>
      <c r="I33" s="325"/>
      <c r="J33" s="325"/>
      <c r="K33" s="317"/>
    </row>
    <row r="34" spans="2:11" ht="16.8" customHeight="1" x14ac:dyDescent="0.25">
      <c r="B34" s="318" t="s">
        <v>261</v>
      </c>
      <c r="C34" s="293" t="s">
        <v>270</v>
      </c>
      <c r="D34" s="294" t="s">
        <v>271</v>
      </c>
      <c r="E34" s="294" t="s">
        <v>272</v>
      </c>
      <c r="F34" s="303">
        <v>90</v>
      </c>
      <c r="G34" s="304">
        <v>1</v>
      </c>
      <c r="H34" s="298" t="s">
        <v>232</v>
      </c>
      <c r="I34" s="325"/>
      <c r="J34" s="325"/>
      <c r="K34" s="317"/>
    </row>
    <row r="35" spans="2:11" ht="16.8" customHeight="1" x14ac:dyDescent="0.25">
      <c r="B35" s="319" t="s">
        <v>261</v>
      </c>
      <c r="C35" s="293" t="s">
        <v>273</v>
      </c>
      <c r="D35" s="294" t="s">
        <v>274</v>
      </c>
      <c r="E35" s="294" t="s">
        <v>272</v>
      </c>
      <c r="F35" s="303">
        <v>112</v>
      </c>
      <c r="G35" s="304">
        <v>1</v>
      </c>
      <c r="H35" s="298" t="s">
        <v>232</v>
      </c>
      <c r="I35" s="325"/>
      <c r="J35" s="325"/>
      <c r="K35" s="317"/>
    </row>
    <row r="36" spans="2:11" ht="16.8" customHeight="1" x14ac:dyDescent="0.25">
      <c r="B36" s="318" t="s">
        <v>275</v>
      </c>
      <c r="C36" s="293" t="s">
        <v>276</v>
      </c>
      <c r="D36" s="294" t="s">
        <v>277</v>
      </c>
      <c r="E36" s="294" t="s">
        <v>231</v>
      </c>
      <c r="F36" s="305">
        <v>23125</v>
      </c>
      <c r="G36" s="304">
        <v>12</v>
      </c>
      <c r="H36" s="298" t="s">
        <v>232</v>
      </c>
      <c r="I36" s="325"/>
      <c r="J36" s="325"/>
      <c r="K36" s="317"/>
    </row>
    <row r="37" spans="2:11" ht="16.8" customHeight="1" x14ac:dyDescent="0.25">
      <c r="B37" s="318" t="s">
        <v>275</v>
      </c>
      <c r="C37" s="293" t="s">
        <v>278</v>
      </c>
      <c r="D37" s="294" t="s">
        <v>279</v>
      </c>
      <c r="E37" s="294" t="s">
        <v>265</v>
      </c>
      <c r="F37" s="305">
        <v>10446</v>
      </c>
      <c r="G37" s="304">
        <v>3</v>
      </c>
      <c r="H37" s="298" t="s">
        <v>232</v>
      </c>
      <c r="I37" s="325"/>
      <c r="J37" s="325"/>
      <c r="K37" s="317"/>
    </row>
    <row r="38" spans="2:11" ht="16.8" customHeight="1" x14ac:dyDescent="0.25">
      <c r="B38" s="318" t="s">
        <v>275</v>
      </c>
      <c r="C38" s="293" t="s">
        <v>280</v>
      </c>
      <c r="D38" s="294" t="s">
        <v>281</v>
      </c>
      <c r="E38" s="294" t="s">
        <v>265</v>
      </c>
      <c r="F38" s="305">
        <v>658</v>
      </c>
      <c r="G38" s="304">
        <v>1</v>
      </c>
      <c r="H38" s="298" t="s">
        <v>232</v>
      </c>
      <c r="I38" s="325"/>
      <c r="J38" s="325"/>
      <c r="K38" s="317"/>
    </row>
    <row r="39" spans="2:11" ht="16.8" customHeight="1" x14ac:dyDescent="0.25">
      <c r="B39" s="318" t="s">
        <v>275</v>
      </c>
      <c r="C39" s="293" t="s">
        <v>280</v>
      </c>
      <c r="D39" s="294" t="s">
        <v>282</v>
      </c>
      <c r="E39" s="294" t="s">
        <v>231</v>
      </c>
      <c r="F39" s="305">
        <v>1070</v>
      </c>
      <c r="G39" s="304">
        <v>1</v>
      </c>
      <c r="H39" s="298" t="s">
        <v>232</v>
      </c>
      <c r="I39" s="325"/>
      <c r="J39" s="325"/>
      <c r="K39" s="317"/>
    </row>
    <row r="40" spans="2:11" ht="39.6" x14ac:dyDescent="0.25">
      <c r="B40" s="318" t="s">
        <v>275</v>
      </c>
      <c r="C40" s="293" t="s">
        <v>278</v>
      </c>
      <c r="D40" s="299" t="s">
        <v>283</v>
      </c>
      <c r="E40" s="294" t="s">
        <v>254</v>
      </c>
      <c r="F40" s="305">
        <v>7540</v>
      </c>
      <c r="G40" s="304">
        <v>1</v>
      </c>
      <c r="H40" s="298" t="s">
        <v>232</v>
      </c>
      <c r="I40" s="325"/>
      <c r="J40" s="325"/>
      <c r="K40" s="317"/>
    </row>
    <row r="41" spans="2:11" ht="16.2" customHeight="1" x14ac:dyDescent="0.25">
      <c r="B41" s="318" t="s">
        <v>275</v>
      </c>
      <c r="C41" s="293" t="s">
        <v>276</v>
      </c>
      <c r="D41" s="294" t="s">
        <v>284</v>
      </c>
      <c r="E41" s="294" t="s">
        <v>285</v>
      </c>
      <c r="F41" s="305">
        <v>1025</v>
      </c>
      <c r="G41" s="304">
        <v>1</v>
      </c>
      <c r="H41" s="298" t="s">
        <v>232</v>
      </c>
      <c r="I41" s="325"/>
      <c r="J41" s="325"/>
      <c r="K41" s="317"/>
    </row>
    <row r="42" spans="2:11" ht="16.2" customHeight="1" x14ac:dyDescent="0.25">
      <c r="B42" s="318" t="s">
        <v>275</v>
      </c>
      <c r="C42" s="293" t="s">
        <v>278</v>
      </c>
      <c r="D42" s="294" t="s">
        <v>286</v>
      </c>
      <c r="E42" s="294" t="s">
        <v>231</v>
      </c>
      <c r="F42" s="305">
        <v>12000</v>
      </c>
      <c r="G42" s="304">
        <v>13</v>
      </c>
      <c r="H42" s="298" t="s">
        <v>232</v>
      </c>
      <c r="I42" s="325"/>
      <c r="J42" s="325"/>
      <c r="K42" s="317"/>
    </row>
    <row r="43" spans="2:11" ht="16.2" customHeight="1" x14ac:dyDescent="0.25">
      <c r="B43" s="318" t="s">
        <v>275</v>
      </c>
      <c r="C43" s="293" t="s">
        <v>276</v>
      </c>
      <c r="D43" s="294" t="s">
        <v>287</v>
      </c>
      <c r="E43" s="294" t="s">
        <v>231</v>
      </c>
      <c r="F43" s="305">
        <v>1410.3</v>
      </c>
      <c r="G43" s="304">
        <v>1</v>
      </c>
      <c r="H43" s="298" t="s">
        <v>232</v>
      </c>
      <c r="I43" s="325"/>
      <c r="J43" s="325"/>
      <c r="K43" s="317"/>
    </row>
    <row r="44" spans="2:11" ht="16.2" customHeight="1" x14ac:dyDescent="0.25">
      <c r="B44" s="318" t="s">
        <v>275</v>
      </c>
      <c r="C44" s="293" t="s">
        <v>276</v>
      </c>
      <c r="D44" s="294" t="s">
        <v>288</v>
      </c>
      <c r="E44" s="294" t="s">
        <v>231</v>
      </c>
      <c r="F44" s="305">
        <v>611</v>
      </c>
      <c r="G44" s="304">
        <v>1</v>
      </c>
      <c r="H44" s="298" t="s">
        <v>232</v>
      </c>
      <c r="I44" s="325"/>
      <c r="J44" s="325"/>
      <c r="K44" s="317"/>
    </row>
    <row r="45" spans="2:11" ht="16.2" customHeight="1" x14ac:dyDescent="0.25">
      <c r="B45" s="318" t="s">
        <v>275</v>
      </c>
      <c r="C45" s="293" t="s">
        <v>276</v>
      </c>
      <c r="D45" s="294" t="s">
        <v>287</v>
      </c>
      <c r="E45" s="294" t="s">
        <v>231</v>
      </c>
      <c r="F45" s="305">
        <v>280</v>
      </c>
      <c r="G45" s="304">
        <v>1</v>
      </c>
      <c r="H45" s="298" t="s">
        <v>232</v>
      </c>
      <c r="I45" s="325"/>
      <c r="J45" s="325"/>
      <c r="K45" s="317"/>
    </row>
    <row r="46" spans="2:11" ht="16.2" customHeight="1" x14ac:dyDescent="0.25">
      <c r="B46" s="318" t="s">
        <v>275</v>
      </c>
      <c r="C46" s="293" t="s">
        <v>289</v>
      </c>
      <c r="D46" s="294" t="s">
        <v>290</v>
      </c>
      <c r="E46" s="294" t="s">
        <v>231</v>
      </c>
      <c r="F46" s="304">
        <v>4348</v>
      </c>
      <c r="G46" s="304">
        <v>2</v>
      </c>
      <c r="H46" s="298" t="s">
        <v>232</v>
      </c>
      <c r="I46" s="325"/>
      <c r="J46" s="325"/>
      <c r="K46" s="317"/>
    </row>
    <row r="47" spans="2:11" ht="16.2" customHeight="1" x14ac:dyDescent="0.25">
      <c r="B47" s="318" t="s">
        <v>275</v>
      </c>
      <c r="C47" s="293" t="s">
        <v>291</v>
      </c>
      <c r="D47" s="294" t="s">
        <v>292</v>
      </c>
      <c r="E47" s="294" t="s">
        <v>293</v>
      </c>
      <c r="F47" s="304">
        <v>2199</v>
      </c>
      <c r="G47" s="304">
        <v>3</v>
      </c>
      <c r="H47" s="298" t="s">
        <v>232</v>
      </c>
      <c r="I47" s="325"/>
      <c r="J47" s="325"/>
      <c r="K47" s="317"/>
    </row>
    <row r="48" spans="2:11" ht="16.2" customHeight="1" x14ac:dyDescent="0.25">
      <c r="B48" s="318" t="s">
        <v>275</v>
      </c>
      <c r="C48" s="306" t="s">
        <v>294</v>
      </c>
      <c r="D48" s="307" t="s">
        <v>295</v>
      </c>
      <c r="E48" s="307" t="s">
        <v>231</v>
      </c>
      <c r="F48" s="308">
        <v>999.6</v>
      </c>
      <c r="G48" s="309">
        <v>1</v>
      </c>
      <c r="H48" s="298" t="s">
        <v>232</v>
      </c>
      <c r="I48" s="325"/>
      <c r="J48" s="325"/>
      <c r="K48" s="317"/>
    </row>
    <row r="49" spans="2:11" ht="16.2" customHeight="1" x14ac:dyDescent="0.25">
      <c r="B49" s="318" t="s">
        <v>275</v>
      </c>
      <c r="C49" s="293" t="s">
        <v>296</v>
      </c>
      <c r="D49" s="294" t="s">
        <v>297</v>
      </c>
      <c r="E49" s="294" t="s">
        <v>258</v>
      </c>
      <c r="F49" s="305">
        <v>2420</v>
      </c>
      <c r="G49" s="304">
        <v>2</v>
      </c>
      <c r="H49" s="298" t="s">
        <v>232</v>
      </c>
      <c r="I49" s="325"/>
      <c r="J49" s="325"/>
      <c r="K49" s="317"/>
    </row>
    <row r="50" spans="2:11" ht="16.2" customHeight="1" x14ac:dyDescent="0.25">
      <c r="B50" s="318" t="s">
        <v>275</v>
      </c>
      <c r="C50" s="293" t="s">
        <v>278</v>
      </c>
      <c r="D50" s="294" t="s">
        <v>298</v>
      </c>
      <c r="E50" s="294" t="s">
        <v>231</v>
      </c>
      <c r="F50" s="305">
        <v>66</v>
      </c>
      <c r="G50" s="304">
        <v>1</v>
      </c>
      <c r="H50" s="298" t="s">
        <v>232</v>
      </c>
      <c r="I50" s="325"/>
      <c r="J50" s="325"/>
      <c r="K50" s="317"/>
    </row>
    <row r="51" spans="2:11" ht="16.2" customHeight="1" x14ac:dyDescent="0.25">
      <c r="B51" s="318" t="s">
        <v>275</v>
      </c>
      <c r="C51" s="293" t="s">
        <v>299</v>
      </c>
      <c r="D51" s="294" t="s">
        <v>300</v>
      </c>
      <c r="E51" s="294" t="s">
        <v>231</v>
      </c>
      <c r="F51" s="305">
        <v>973</v>
      </c>
      <c r="G51" s="304">
        <v>1</v>
      </c>
      <c r="H51" s="298" t="s">
        <v>232</v>
      </c>
      <c r="I51" s="325"/>
      <c r="J51" s="325"/>
      <c r="K51" s="317"/>
    </row>
    <row r="52" spans="2:11" ht="16.2" customHeight="1" x14ac:dyDescent="0.25">
      <c r="B52" s="318" t="s">
        <v>275</v>
      </c>
      <c r="C52" s="293" t="s">
        <v>301</v>
      </c>
      <c r="D52" s="294" t="s">
        <v>302</v>
      </c>
      <c r="E52" s="294" t="s">
        <v>231</v>
      </c>
      <c r="F52" s="305">
        <v>595</v>
      </c>
      <c r="G52" s="304">
        <v>1</v>
      </c>
      <c r="H52" s="298" t="s">
        <v>232</v>
      </c>
      <c r="I52" s="325"/>
      <c r="J52" s="325"/>
      <c r="K52" s="317"/>
    </row>
    <row r="53" spans="2:11" ht="16.2" customHeight="1" x14ac:dyDescent="0.25">
      <c r="B53" s="318" t="s">
        <v>275</v>
      </c>
      <c r="C53" s="293" t="s">
        <v>303</v>
      </c>
      <c r="D53" s="294" t="s">
        <v>304</v>
      </c>
      <c r="E53" s="294" t="s">
        <v>231</v>
      </c>
      <c r="F53" s="310">
        <v>135</v>
      </c>
      <c r="G53" s="311">
        <v>1</v>
      </c>
      <c r="H53" s="298" t="s">
        <v>232</v>
      </c>
      <c r="I53" s="325"/>
      <c r="J53" s="325"/>
      <c r="K53" s="317"/>
    </row>
    <row r="54" spans="2:11" ht="16.2" customHeight="1" x14ac:dyDescent="0.25">
      <c r="B54" s="319" t="s">
        <v>155</v>
      </c>
      <c r="C54" s="300" t="s">
        <v>305</v>
      </c>
      <c r="D54" s="297" t="s">
        <v>306</v>
      </c>
      <c r="E54" s="294" t="s">
        <v>231</v>
      </c>
      <c r="F54" s="305">
        <v>6564</v>
      </c>
      <c r="G54" s="304">
        <v>6</v>
      </c>
      <c r="H54" s="298" t="s">
        <v>232</v>
      </c>
      <c r="I54" s="325"/>
      <c r="J54" s="325"/>
      <c r="K54" s="317"/>
    </row>
    <row r="55" spans="2:11" ht="39.6" x14ac:dyDescent="0.25">
      <c r="B55" s="319" t="s">
        <v>155</v>
      </c>
      <c r="C55" s="293" t="s">
        <v>305</v>
      </c>
      <c r="D55" s="299" t="s">
        <v>307</v>
      </c>
      <c r="E55" s="294" t="s">
        <v>254</v>
      </c>
      <c r="F55" s="305">
        <v>3060</v>
      </c>
      <c r="G55" s="304">
        <v>1</v>
      </c>
      <c r="H55" s="298" t="s">
        <v>232</v>
      </c>
      <c r="I55" s="325"/>
      <c r="J55" s="325"/>
      <c r="K55" s="317"/>
    </row>
    <row r="56" spans="2:11" ht="19.8" customHeight="1" x14ac:dyDescent="0.25">
      <c r="B56" s="319" t="s">
        <v>155</v>
      </c>
      <c r="C56" s="293" t="s">
        <v>308</v>
      </c>
      <c r="D56" s="294" t="s">
        <v>309</v>
      </c>
      <c r="E56" s="294" t="s">
        <v>231</v>
      </c>
      <c r="F56" s="305">
        <v>735</v>
      </c>
      <c r="G56" s="304">
        <v>1</v>
      </c>
      <c r="H56" s="298" t="s">
        <v>232</v>
      </c>
      <c r="I56" s="325"/>
      <c r="J56" s="325"/>
      <c r="K56" s="317"/>
    </row>
    <row r="57" spans="2:11" ht="19.8" customHeight="1" x14ac:dyDescent="0.25">
      <c r="B57" s="319" t="s">
        <v>155</v>
      </c>
      <c r="C57" s="293" t="s">
        <v>192</v>
      </c>
      <c r="D57" s="294" t="s">
        <v>310</v>
      </c>
      <c r="E57" s="294" t="s">
        <v>231</v>
      </c>
      <c r="F57" s="305">
        <v>1070</v>
      </c>
      <c r="G57" s="304">
        <v>2</v>
      </c>
      <c r="H57" s="298" t="s">
        <v>232</v>
      </c>
      <c r="I57" s="325"/>
      <c r="J57" s="325"/>
      <c r="K57" s="317"/>
    </row>
    <row r="58" spans="2:11" ht="19.8" customHeight="1" x14ac:dyDescent="0.25">
      <c r="B58" s="319" t="s">
        <v>155</v>
      </c>
      <c r="C58" s="293" t="s">
        <v>305</v>
      </c>
      <c r="D58" s="294" t="s">
        <v>311</v>
      </c>
      <c r="E58" s="294" t="s">
        <v>231</v>
      </c>
      <c r="F58" s="305">
        <v>4507</v>
      </c>
      <c r="G58" s="304">
        <v>4</v>
      </c>
      <c r="H58" s="298" t="s">
        <v>232</v>
      </c>
      <c r="I58" s="325"/>
      <c r="J58" s="325"/>
      <c r="K58" s="317"/>
    </row>
    <row r="59" spans="2:11" ht="19.8" customHeight="1" x14ac:dyDescent="0.25">
      <c r="B59" s="319" t="s">
        <v>155</v>
      </c>
      <c r="C59" s="293" t="s">
        <v>305</v>
      </c>
      <c r="D59" s="294" t="s">
        <v>312</v>
      </c>
      <c r="E59" s="294" t="s">
        <v>313</v>
      </c>
      <c r="F59" s="305">
        <v>60</v>
      </c>
      <c r="G59" s="304">
        <v>1</v>
      </c>
      <c r="H59" s="298" t="s">
        <v>232</v>
      </c>
      <c r="I59" s="325"/>
      <c r="J59" s="325"/>
      <c r="K59" s="317"/>
    </row>
    <row r="60" spans="2:11" ht="19.8" customHeight="1" x14ac:dyDescent="0.25">
      <c r="B60" s="319" t="s">
        <v>155</v>
      </c>
      <c r="C60" s="293" t="s">
        <v>314</v>
      </c>
      <c r="D60" s="294" t="s">
        <v>315</v>
      </c>
      <c r="E60" s="294" t="s">
        <v>265</v>
      </c>
      <c r="F60" s="305">
        <v>9067</v>
      </c>
      <c r="G60" s="304">
        <v>2</v>
      </c>
      <c r="H60" s="298" t="s">
        <v>232</v>
      </c>
      <c r="I60" s="325"/>
      <c r="J60" s="325"/>
      <c r="K60" s="317"/>
    </row>
    <row r="61" spans="2:11" ht="19.8" customHeight="1" thickBot="1" x14ac:dyDescent="0.3">
      <c r="B61" s="319" t="s">
        <v>155</v>
      </c>
      <c r="C61" s="312" t="s">
        <v>316</v>
      </c>
      <c r="D61" s="313" t="s">
        <v>317</v>
      </c>
      <c r="E61" s="313" t="s">
        <v>258</v>
      </c>
      <c r="F61" s="314">
        <v>2118</v>
      </c>
      <c r="G61" s="314">
        <v>1</v>
      </c>
      <c r="H61" s="298" t="s">
        <v>232</v>
      </c>
      <c r="I61" s="325"/>
      <c r="J61" s="325"/>
      <c r="K61" s="317"/>
    </row>
    <row r="62" spans="2:11" s="286" customFormat="1" ht="17.399999999999999" customHeight="1" thickTop="1" thickBot="1" x14ac:dyDescent="0.3">
      <c r="B62" s="575" t="s">
        <v>328</v>
      </c>
      <c r="C62" s="576"/>
      <c r="D62" s="576"/>
      <c r="E62" s="576"/>
      <c r="F62" s="576"/>
      <c r="G62" s="576"/>
      <c r="H62" s="577"/>
      <c r="I62" s="326">
        <f>SUM(I11:I61)</f>
        <v>0</v>
      </c>
      <c r="J62" s="326">
        <f>SUM(J11:J61)</f>
        <v>0</v>
      </c>
      <c r="K62" s="327"/>
    </row>
    <row r="63" spans="2:11" s="286" customFormat="1" ht="17.399999999999999" customHeight="1" thickBot="1" x14ac:dyDescent="0.3">
      <c r="B63" s="561" t="s">
        <v>329</v>
      </c>
      <c r="C63" s="562"/>
      <c r="D63" s="562"/>
      <c r="E63" s="562"/>
      <c r="F63" s="562"/>
      <c r="G63" s="562"/>
      <c r="H63" s="563"/>
      <c r="I63" s="564">
        <f>(I62+J62)</f>
        <v>0</v>
      </c>
      <c r="J63" s="565"/>
      <c r="K63" s="327"/>
    </row>
    <row r="65" spans="2:8" ht="13.8" thickBot="1" x14ac:dyDescent="0.3"/>
    <row r="66" spans="2:8" ht="31.2" x14ac:dyDescent="0.3">
      <c r="B66" s="247" t="s">
        <v>330</v>
      </c>
      <c r="C66" s="328"/>
      <c r="D66" s="248" t="s">
        <v>71</v>
      </c>
      <c r="E66" s="248" t="s">
        <v>72</v>
      </c>
      <c r="F66" s="248" t="s">
        <v>73</v>
      </c>
      <c r="G66" s="248" t="s">
        <v>74</v>
      </c>
      <c r="H66" s="329" t="s">
        <v>75</v>
      </c>
    </row>
    <row r="67" spans="2:8" ht="14.4" thickBot="1" x14ac:dyDescent="0.3">
      <c r="B67" s="249" t="s">
        <v>215</v>
      </c>
      <c r="C67" s="330"/>
      <c r="D67" s="250"/>
      <c r="E67" s="250"/>
      <c r="F67" s="250"/>
      <c r="G67" s="250"/>
      <c r="H67" s="331"/>
    </row>
    <row r="69" spans="2:8" ht="13.8" thickBot="1" x14ac:dyDescent="0.3"/>
    <row r="70" spans="2:8" customFormat="1" ht="14.4" x14ac:dyDescent="0.3">
      <c r="B70" s="446"/>
      <c r="C70" s="3"/>
      <c r="D70" s="455"/>
    </row>
    <row r="71" spans="2:8" customFormat="1" ht="14.4" x14ac:dyDescent="0.3">
      <c r="B71" s="447"/>
      <c r="C71" s="3"/>
      <c r="D71" s="456"/>
    </row>
    <row r="72" spans="2:8" customFormat="1" ht="15" thickBot="1" x14ac:dyDescent="0.35">
      <c r="B72" s="448"/>
      <c r="C72" s="3"/>
      <c r="D72" s="457"/>
    </row>
    <row r="73" spans="2:8" customFormat="1" ht="14.4" x14ac:dyDescent="0.3">
      <c r="B73" s="67" t="s">
        <v>78</v>
      </c>
      <c r="C73" s="3"/>
      <c r="D73" s="3" t="s">
        <v>79</v>
      </c>
    </row>
  </sheetData>
  <mergeCells count="10">
    <mergeCell ref="B70:B72"/>
    <mergeCell ref="D70:D72"/>
    <mergeCell ref="B63:H63"/>
    <mergeCell ref="I63:J63"/>
    <mergeCell ref="C2:F2"/>
    <mergeCell ref="C3:F3"/>
    <mergeCell ref="C4:F4"/>
    <mergeCell ref="C5:F5"/>
    <mergeCell ref="C6:F6"/>
    <mergeCell ref="B62:H62"/>
  </mergeCells>
  <pageMargins left="0.7" right="0.7" top="0.75" bottom="0.75" header="0.3" footer="0.3"/>
  <pageSetup paperSize="8"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LABOUR</vt:lpstr>
      <vt:lpstr>HYGIENE</vt:lpstr>
      <vt:lpstr>CLEANING SERVICES</vt:lpstr>
      <vt:lpstr>WASTE MANAGEMENT</vt:lpstr>
      <vt:lpstr>PEST CONTROL</vt:lpstr>
      <vt:lpstr>HIGH RISE WINDOW CLEANING</vt:lpstr>
      <vt:lpstr>'HIGH RISE WINDOW CLEANING'!Print_Area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Madala Sikhavhakhavha</cp:lastModifiedBy>
  <cp:lastPrinted>2021-08-30T13:40:41Z</cp:lastPrinted>
  <dcterms:created xsi:type="dcterms:W3CDTF">2019-11-11T15:34:19Z</dcterms:created>
  <dcterms:modified xsi:type="dcterms:W3CDTF">2021-08-30T14:42:21Z</dcterms:modified>
</cp:coreProperties>
</file>